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PAmbnASNwul3DsUUd0rwCeosp+OiHugbTnswY9jAhsNrrr/U210Ha8DehZql3/BvQGaNGSUL9LuZBSWmF8OsBg==" workbookSaltValue="c4OzCKkw3u0ZFPqJxLQ9GQ==" workbookSpinCount="100000" lockStructure="1"/>
  <bookViews>
    <workbookView xWindow="1950" yWindow="1950" windowWidth="24780" windowHeight="159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F288" i="9"/>
  <c r="E288" i="9"/>
  <c r="B288" i="9" s="1"/>
  <c r="F287" i="9"/>
  <c r="F286" i="9"/>
  <c r="H285" i="9"/>
  <c r="E285" i="9" s="1"/>
  <c r="B285" i="9" s="1"/>
  <c r="G285" i="9"/>
  <c r="F285" i="9"/>
  <c r="H284" i="9"/>
  <c r="G284" i="9"/>
  <c r="F284" i="9"/>
  <c r="H283" i="9"/>
  <c r="G283" i="9"/>
  <c r="F283" i="9"/>
  <c r="E283" i="9"/>
  <c r="B283" i="9" s="1"/>
  <c r="F282" i="9"/>
  <c r="H281" i="9"/>
  <c r="E281" i="9" s="1"/>
  <c r="B281" i="9" s="1"/>
  <c r="G281" i="9"/>
  <c r="F281" i="9"/>
  <c r="H280" i="9"/>
  <c r="G280" i="9"/>
  <c r="F280" i="9"/>
  <c r="E280" i="9"/>
  <c r="B280" i="9" s="1"/>
  <c r="H279" i="9"/>
  <c r="E279" i="9" s="1"/>
  <c r="B279" i="9" s="1"/>
  <c r="G279" i="9"/>
  <c r="F279" i="9"/>
  <c r="F278" i="9"/>
  <c r="F277" i="9"/>
  <c r="F276" i="9"/>
  <c r="F275" i="9"/>
  <c r="L274" i="9"/>
  <c r="F274" i="9" s="1"/>
  <c r="H274" i="9"/>
  <c r="I273" i="9"/>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H225" i="9"/>
  <c r="E225" i="9" s="1"/>
  <c r="B225" i="9" s="1"/>
  <c r="G225" i="9"/>
  <c r="F225" i="9"/>
  <c r="M224" i="9"/>
  <c r="L224" i="9"/>
  <c r="F224" i="9" s="1"/>
  <c r="E224" i="9"/>
  <c r="B224" i="9"/>
  <c r="M223" i="9"/>
  <c r="L223" i="9"/>
  <c r="F223" i="9" s="1"/>
  <c r="E223" i="9"/>
  <c r="M222" i="9"/>
  <c r="L222" i="9"/>
  <c r="F222" i="9" s="1"/>
  <c r="B222" i="9" s="1"/>
  <c r="E222" i="9"/>
  <c r="M221" i="9"/>
  <c r="L221" i="9"/>
  <c r="F221" i="9" s="1"/>
  <c r="E221" i="9"/>
  <c r="B221" i="9" s="1"/>
  <c r="M220" i="9"/>
  <c r="L220" i="9"/>
  <c r="F220" i="9"/>
  <c r="E220" i="9"/>
  <c r="B220" i="9"/>
  <c r="M219" i="9"/>
  <c r="L219" i="9"/>
  <c r="E219" i="9"/>
  <c r="M218" i="9"/>
  <c r="L218" i="9"/>
  <c r="F218" i="9" s="1"/>
  <c r="B218" i="9" s="1"/>
  <c r="E218" i="9"/>
  <c r="M217" i="9"/>
  <c r="L217" i="9"/>
  <c r="E217" i="9"/>
  <c r="M216" i="9"/>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G134" i="9"/>
  <c r="F134" i="9"/>
  <c r="E134" i="9"/>
  <c r="B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G120" i="9"/>
  <c r="F120" i="9"/>
  <c r="E120" i="9"/>
  <c r="B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G104" i="9"/>
  <c r="F104" i="9"/>
  <c r="E104" i="9"/>
  <c r="B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G96" i="9"/>
  <c r="F96" i="9"/>
  <c r="E96" i="9"/>
  <c r="B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G58" i="9"/>
  <c r="F58" i="9"/>
  <c r="E58" i="9"/>
  <c r="B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G46" i="9"/>
  <c r="F46" i="9"/>
  <c r="H45" i="9"/>
  <c r="G45" i="9"/>
  <c r="F45" i="9"/>
  <c r="E45" i="9"/>
  <c r="B45" i="9" s="1"/>
  <c r="H44" i="9"/>
  <c r="E44" i="9" s="1"/>
  <c r="B44" i="9" s="1"/>
  <c r="G44" i="9"/>
  <c r="F44" i="9"/>
  <c r="H43" i="9"/>
  <c r="G43" i="9"/>
  <c r="F43" i="9"/>
  <c r="H42" i="9"/>
  <c r="E42" i="9" s="1"/>
  <c r="B42" i="9" s="1"/>
  <c r="G42" i="9"/>
  <c r="F42" i="9"/>
  <c r="H41" i="9"/>
  <c r="G41" i="9"/>
  <c r="F41" i="9"/>
  <c r="E41" i="9"/>
  <c r="B41" i="9" s="1"/>
  <c r="H40" i="9"/>
  <c r="G40" i="9"/>
  <c r="F40" i="9"/>
  <c r="H39" i="9"/>
  <c r="G39" i="9"/>
  <c r="F39" i="9"/>
  <c r="H38" i="9"/>
  <c r="E38" i="9" s="1"/>
  <c r="B38" i="9" s="1"/>
  <c r="G38" i="9"/>
  <c r="F38" i="9"/>
  <c r="H37" i="9"/>
  <c r="E37" i="9" s="1"/>
  <c r="B37" i="9" s="1"/>
  <c r="G37" i="9"/>
  <c r="F37" i="9"/>
  <c r="H36" i="9"/>
  <c r="G36" i="9"/>
  <c r="F36" i="9"/>
  <c r="E36" i="9"/>
  <c r="B36" i="9"/>
  <c r="H35" i="9"/>
  <c r="G35" i="9"/>
  <c r="F35" i="9"/>
  <c r="E35" i="9"/>
  <c r="B35" i="9" s="1"/>
  <c r="H34" i="9"/>
  <c r="E34" i="9" s="1"/>
  <c r="B34" i="9" s="1"/>
  <c r="G34" i="9"/>
  <c r="F34" i="9"/>
  <c r="H33" i="9"/>
  <c r="G33" i="9"/>
  <c r="F33" i="9"/>
  <c r="E33" i="9"/>
  <c r="B33" i="9" s="1"/>
  <c r="H32" i="9"/>
  <c r="E32" i="9" s="1"/>
  <c r="B32" i="9" s="1"/>
  <c r="G32" i="9"/>
  <c r="F32" i="9"/>
  <c r="H31" i="9"/>
  <c r="G31" i="9"/>
  <c r="F31" i="9"/>
  <c r="E31" i="9"/>
  <c r="B31" i="9" s="1"/>
  <c r="H30" i="9"/>
  <c r="E30" i="9" s="1"/>
  <c r="B30" i="9" s="1"/>
  <c r="G30" i="9"/>
  <c r="F30" i="9"/>
  <c r="H29" i="9"/>
  <c r="G29" i="9"/>
  <c r="F29" i="9"/>
  <c r="H28" i="9"/>
  <c r="E28" i="9" s="1"/>
  <c r="B28" i="9" s="1"/>
  <c r="G28" i="9"/>
  <c r="F28" i="9"/>
  <c r="H27" i="9"/>
  <c r="G27" i="9"/>
  <c r="F27" i="9"/>
  <c r="E27" i="9"/>
  <c r="B27" i="9" s="1"/>
  <c r="H26" i="9"/>
  <c r="G26" i="9"/>
  <c r="F26" i="9"/>
  <c r="H25" i="9"/>
  <c r="G25" i="9"/>
  <c r="F25" i="9"/>
  <c r="E25" i="9"/>
  <c r="B25" i="9" s="1"/>
  <c r="H24" i="9"/>
  <c r="E24" i="9" s="1"/>
  <c r="B24" i="9" s="1"/>
  <c r="G24" i="9"/>
  <c r="F24" i="9"/>
  <c r="H23" i="9"/>
  <c r="G23" i="9"/>
  <c r="F23" i="9"/>
  <c r="E23" i="9"/>
  <c r="B23" i="9" s="1"/>
  <c r="H22" i="9"/>
  <c r="G22" i="9"/>
  <c r="F22" i="9"/>
  <c r="H21" i="9"/>
  <c r="G21" i="9"/>
  <c r="F21" i="9"/>
  <c r="E21" i="9"/>
  <c r="B21" i="9" s="1"/>
  <c r="F20" i="9"/>
  <c r="F4" i="9"/>
  <c r="O3" i="9"/>
  <c r="G274" i="9" s="1"/>
  <c r="E274" i="9" s="1"/>
  <c r="B274" i="9" s="1"/>
  <c r="I3" i="9"/>
  <c r="H3" i="9"/>
  <c r="G3" i="9"/>
  <c r="D101" i="8"/>
  <c r="C1576" i="1" s="1"/>
  <c r="G1576" i="1" s="1"/>
  <c r="D95" i="8"/>
  <c r="D90" i="8"/>
  <c r="D85" i="8"/>
  <c r="D80" i="8"/>
  <c r="D75" i="8"/>
  <c r="D70" i="8"/>
  <c r="D65" i="8"/>
  <c r="D60" i="8"/>
  <c r="D55" i="8"/>
  <c r="D50" i="8"/>
  <c r="D49" i="8"/>
  <c r="D44" i="8"/>
  <c r="D43" i="8" s="1"/>
  <c r="D36" i="8"/>
  <c r="D26" i="8"/>
  <c r="D24" i="8"/>
  <c r="D18" i="8"/>
  <c r="D8" i="8"/>
  <c r="D6" i="8" s="1"/>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D239" i="5"/>
  <c r="F239" i="5" s="1"/>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D420" i="4" s="1"/>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E252" i="4" s="1"/>
  <c r="D248" i="1" s="1"/>
  <c r="D259" i="4"/>
  <c r="F259" i="4" s="1"/>
  <c r="F258" i="4"/>
  <c r="F257" i="4"/>
  <c r="F256" i="4"/>
  <c r="F255" i="4"/>
  <c r="F254" i="4"/>
  <c r="E253" i="4"/>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D196" i="4" s="1"/>
  <c r="F196"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F8" i="4" s="1"/>
  <c r="D7" i="4"/>
  <c r="F7"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G22" i="3"/>
  <c r="B22" i="3"/>
  <c r="G21" i="3"/>
  <c r="B21" i="3"/>
  <c r="I20" i="3"/>
  <c r="G20" i="3"/>
  <c r="B20" i="3"/>
  <c r="G19" i="3"/>
  <c r="B19" i="3"/>
  <c r="G18" i="3"/>
  <c r="B18" i="3"/>
  <c r="G17" i="3"/>
  <c r="B17" i="3"/>
  <c r="G16" i="3"/>
  <c r="B16" i="3"/>
  <c r="H10" i="3" a="1"/>
  <c r="H10" i="3" s="1"/>
  <c r="L3" i="9" s="1"/>
  <c r="C1580" i="1"/>
  <c r="G1580" i="1" s="1"/>
  <c r="G1579" i="1"/>
  <c r="C1579" i="1"/>
  <c r="H1579" i="1" s="1"/>
  <c r="C1578" i="1"/>
  <c r="G1578" i="1" s="1"/>
  <c r="G1577" i="1"/>
  <c r="C1577" i="1"/>
  <c r="H1577"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6" i="1"/>
  <c r="G1516" i="1" s="1"/>
  <c r="G1515" i="1"/>
  <c r="C1515" i="1"/>
  <c r="H1515" i="1" s="1"/>
  <c r="C1514" i="1"/>
  <c r="G1514" i="1" s="1"/>
  <c r="G1513" i="1"/>
  <c r="C1513" i="1"/>
  <c r="H1513" i="1" s="1"/>
  <c r="C1512" i="1"/>
  <c r="G1512" i="1" s="1"/>
  <c r="G1511" i="1"/>
  <c r="C1511" i="1"/>
  <c r="H1511" i="1" s="1"/>
  <c r="C1510" i="1"/>
  <c r="G1510" i="1" s="1"/>
  <c r="G1509" i="1"/>
  <c r="C1509" i="1"/>
  <c r="H1509" i="1" s="1"/>
  <c r="C1508" i="1"/>
  <c r="G1508" i="1" s="1"/>
  <c r="G1507" i="1"/>
  <c r="C1507" i="1"/>
  <c r="H1507" i="1" s="1"/>
  <c r="C1506" i="1"/>
  <c r="G1506" i="1" s="1"/>
  <c r="G1505" i="1"/>
  <c r="C1505" i="1"/>
  <c r="H1505" i="1" s="1"/>
  <c r="C1504" i="1"/>
  <c r="G1504" i="1" s="1"/>
  <c r="G1503" i="1"/>
  <c r="C1503" i="1"/>
  <c r="H1503" i="1" s="1"/>
  <c r="C1502" i="1"/>
  <c r="G1502" i="1" s="1"/>
  <c r="C1501" i="1"/>
  <c r="H1501" i="1" s="1"/>
  <c r="C1500" i="1"/>
  <c r="G1500" i="1" s="1"/>
  <c r="C1499" i="1"/>
  <c r="H1499" i="1" s="1"/>
  <c r="C1498" i="1"/>
  <c r="G1498" i="1" s="1"/>
  <c r="G1497" i="1"/>
  <c r="C1497" i="1"/>
  <c r="H1497" i="1" s="1"/>
  <c r="C1496" i="1"/>
  <c r="G1496" i="1" s="1"/>
  <c r="G1495" i="1"/>
  <c r="C1495" i="1"/>
  <c r="H1495" i="1" s="1"/>
  <c r="C1494" i="1"/>
  <c r="G1494" i="1" s="1"/>
  <c r="G1493" i="1"/>
  <c r="C1493" i="1"/>
  <c r="H1493" i="1" s="1"/>
  <c r="C1492" i="1"/>
  <c r="G1492" i="1" s="1"/>
  <c r="G1491" i="1"/>
  <c r="C1491" i="1"/>
  <c r="H1491" i="1" s="1"/>
  <c r="C1490" i="1"/>
  <c r="G1490" i="1" s="1"/>
  <c r="C1489" i="1"/>
  <c r="H1489" i="1" s="1"/>
  <c r="C1488" i="1"/>
  <c r="G1488" i="1" s="1"/>
  <c r="G1487" i="1"/>
  <c r="C1487" i="1"/>
  <c r="H1487" i="1" s="1"/>
  <c r="C1486" i="1"/>
  <c r="G1486" i="1" s="1"/>
  <c r="C1485" i="1"/>
  <c r="H1485" i="1" s="1"/>
  <c r="C1484" i="1"/>
  <c r="G1484" i="1" s="1"/>
  <c r="C1483" i="1"/>
  <c r="H1483" i="1" s="1"/>
  <c r="C1482" i="1"/>
  <c r="G1482" i="1" s="1"/>
  <c r="C1481" i="1"/>
  <c r="H1481" i="1" s="1"/>
  <c r="C1480" i="1"/>
  <c r="G1480" i="1" s="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5"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H1317" i="1"/>
  <c r="D1317" i="1"/>
  <c r="C1317" i="1"/>
  <c r="G1317" i="1" s="1"/>
  <c r="D1316" i="1"/>
  <c r="H1316" i="1" s="1"/>
  <c r="C1316" i="1"/>
  <c r="H1315" i="1"/>
  <c r="D1315" i="1"/>
  <c r="C1315" i="1"/>
  <c r="G1315" i="1" s="1"/>
  <c r="D1314" i="1"/>
  <c r="H1314" i="1" s="1"/>
  <c r="C1314" i="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C1222" i="1"/>
  <c r="G1222" i="1" s="1"/>
  <c r="D1221" i="1"/>
  <c r="C1221" i="1"/>
  <c r="G1221" i="1" s="1"/>
  <c r="D1220" i="1"/>
  <c r="C1220" i="1"/>
  <c r="G1220" i="1" s="1"/>
  <c r="D1219" i="1"/>
  <c r="C1219" i="1"/>
  <c r="G1219" i="1" s="1"/>
  <c r="D1218" i="1"/>
  <c r="C1218" i="1"/>
  <c r="G1218" i="1" s="1"/>
  <c r="D1217" i="1"/>
  <c r="C1217" i="1"/>
  <c r="G1217" i="1" s="1"/>
  <c r="D1216" i="1"/>
  <c r="C1216" i="1"/>
  <c r="G1216" i="1" s="1"/>
  <c r="D1215" i="1"/>
  <c r="C1215" i="1"/>
  <c r="G1215" i="1" s="1"/>
  <c r="D1214" i="1"/>
  <c r="C1214" i="1"/>
  <c r="G1214" i="1" s="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C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D644" i="1"/>
  <c r="C644" i="1"/>
  <c r="D643" i="1"/>
  <c r="C643" i="1"/>
  <c r="D642" i="1"/>
  <c r="C642" i="1"/>
  <c r="D641" i="1"/>
  <c r="C641" i="1"/>
  <c r="D637" i="1"/>
  <c r="C637" i="1"/>
  <c r="D632" i="1"/>
  <c r="C632" i="1"/>
  <c r="H632" i="1" s="1"/>
  <c r="D631" i="1"/>
  <c r="C631" i="1"/>
  <c r="H631" i="1" s="1"/>
  <c r="D629"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H344" i="1" s="1"/>
  <c r="D343" i="1"/>
  <c r="C343" i="1"/>
  <c r="H343" i="1" s="1"/>
  <c r="D342" i="1"/>
  <c r="C342" i="1"/>
  <c r="H342" i="1" s="1"/>
  <c r="D341" i="1"/>
  <c r="C341" i="1"/>
  <c r="H341" i="1" s="1"/>
  <c r="D340" i="1"/>
  <c r="C340" i="1"/>
  <c r="G340" i="1" s="1"/>
  <c r="D339" i="1"/>
  <c r="C339" i="1"/>
  <c r="G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G327" i="1" s="1"/>
  <c r="D326" i="1"/>
  <c r="C326" i="1"/>
  <c r="H326" i="1" s="1"/>
  <c r="D325" i="1"/>
  <c r="C325" i="1"/>
  <c r="H325" i="1" s="1"/>
  <c r="D324" i="1"/>
  <c r="C324" i="1"/>
  <c r="H324" i="1" s="1"/>
  <c r="D323" i="1"/>
  <c r="C323" i="1"/>
  <c r="H323" i="1" s="1"/>
  <c r="G322" i="1"/>
  <c r="D322" i="1"/>
  <c r="C322" i="1"/>
  <c r="H322" i="1" s="1"/>
  <c r="D321" i="1"/>
  <c r="C321" i="1"/>
  <c r="G321" i="1" s="1"/>
  <c r="D320" i="1"/>
  <c r="C320" i="1"/>
  <c r="G320" i="1" s="1"/>
  <c r="D319" i="1"/>
  <c r="C319" i="1"/>
  <c r="G319" i="1" s="1"/>
  <c r="D318" i="1"/>
  <c r="C318" i="1"/>
  <c r="G318" i="1" s="1"/>
  <c r="D317" i="1"/>
  <c r="C317" i="1"/>
  <c r="G317" i="1" s="1"/>
  <c r="D316" i="1"/>
  <c r="C316" i="1"/>
  <c r="H316" i="1" s="1"/>
  <c r="D315" i="1"/>
  <c r="C315" i="1"/>
  <c r="H315" i="1" s="1"/>
  <c r="D314" i="1"/>
  <c r="C314" i="1"/>
  <c r="G314" i="1" s="1"/>
  <c r="D313" i="1"/>
  <c r="C313" i="1"/>
  <c r="G313" i="1" s="1"/>
  <c r="D312" i="1"/>
  <c r="C312" i="1"/>
  <c r="G312" i="1" s="1"/>
  <c r="D311" i="1"/>
  <c r="C311" i="1"/>
  <c r="H311" i="1" s="1"/>
  <c r="D310" i="1"/>
  <c r="C310" i="1"/>
  <c r="H310" i="1" s="1"/>
  <c r="D309" i="1"/>
  <c r="C309" i="1"/>
  <c r="G309" i="1" s="1"/>
  <c r="G308" i="1"/>
  <c r="D308" i="1"/>
  <c r="C308" i="1"/>
  <c r="H308" i="1" s="1"/>
  <c r="D307" i="1"/>
  <c r="C307" i="1"/>
  <c r="H307" i="1" s="1"/>
  <c r="D306" i="1"/>
  <c r="C306" i="1"/>
  <c r="H306" i="1" s="1"/>
  <c r="D305" i="1"/>
  <c r="C305" i="1"/>
  <c r="H305" i="1" s="1"/>
  <c r="D304" i="1"/>
  <c r="C304" i="1"/>
  <c r="G304" i="1" s="1"/>
  <c r="D303" i="1"/>
  <c r="C303" i="1"/>
  <c r="G303" i="1" s="1"/>
  <c r="D302" i="1"/>
  <c r="C302" i="1"/>
  <c r="H302" i="1" s="1"/>
  <c r="D301" i="1"/>
  <c r="C301" i="1"/>
  <c r="H301" i="1" s="1"/>
  <c r="D300" i="1"/>
  <c r="C300" i="1"/>
  <c r="H300" i="1" s="1"/>
  <c r="D299" i="1"/>
  <c r="C299" i="1"/>
  <c r="G299" i="1" s="1"/>
  <c r="D298" i="1"/>
  <c r="C298" i="1"/>
  <c r="G298" i="1" s="1"/>
  <c r="D297" i="1"/>
  <c r="C297" i="1"/>
  <c r="H297" i="1" s="1"/>
  <c r="D296" i="1"/>
  <c r="C296" i="1"/>
  <c r="H296" i="1" s="1"/>
  <c r="D295" i="1"/>
  <c r="C295" i="1"/>
  <c r="H295" i="1" s="1"/>
  <c r="D294" i="1"/>
  <c r="C294" i="1"/>
  <c r="H294" i="1" s="1"/>
  <c r="D292" i="1"/>
  <c r="C292" i="1"/>
  <c r="G292" i="1" s="1"/>
  <c r="D291" i="1"/>
  <c r="C291" i="1"/>
  <c r="H291" i="1" s="1"/>
  <c r="D290" i="1"/>
  <c r="C290" i="1"/>
  <c r="H290" i="1" s="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G275" i="1" s="1"/>
  <c r="D274" i="1"/>
  <c r="C274" i="1"/>
  <c r="H274" i="1" s="1"/>
  <c r="D273" i="1"/>
  <c r="C273" i="1"/>
  <c r="G273" i="1" s="1"/>
  <c r="G272" i="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G257" i="1" s="1"/>
  <c r="D256" i="1"/>
  <c r="G256" i="1" s="1"/>
  <c r="C256" i="1"/>
  <c r="H256" i="1" s="1"/>
  <c r="D255" i="1"/>
  <c r="C255" i="1"/>
  <c r="D254" i="1"/>
  <c r="C254" i="1"/>
  <c r="H254" i="1" s="1"/>
  <c r="D253" i="1"/>
  <c r="C253" i="1"/>
  <c r="H253" i="1" s="1"/>
  <c r="D252" i="1"/>
  <c r="C252" i="1"/>
  <c r="G252" i="1" s="1"/>
  <c r="D251" i="1"/>
  <c r="C251" i="1"/>
  <c r="H251" i="1" s="1"/>
  <c r="D250" i="1"/>
  <c r="C250" i="1"/>
  <c r="H250" i="1" s="1"/>
  <c r="D249" i="1"/>
  <c r="C249" i="1"/>
  <c r="H249" i="1" s="1"/>
  <c r="C248" i="1"/>
  <c r="D247" i="1"/>
  <c r="C247" i="1"/>
  <c r="G247" i="1" s="1"/>
  <c r="D246" i="1"/>
  <c r="C246" i="1"/>
  <c r="G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G237" i="1"/>
  <c r="D237" i="1"/>
  <c r="C237" i="1"/>
  <c r="H237" i="1" s="1"/>
  <c r="D236" i="1"/>
  <c r="C236" i="1"/>
  <c r="G236" i="1" s="1"/>
  <c r="D235" i="1"/>
  <c r="C235" i="1"/>
  <c r="H235" i="1" s="1"/>
  <c r="D234" i="1"/>
  <c r="C234" i="1"/>
  <c r="H234" i="1" s="1"/>
  <c r="D233" i="1"/>
  <c r="C233" i="1"/>
  <c r="H233" i="1" s="1"/>
  <c r="D232" i="1"/>
  <c r="C232" i="1"/>
  <c r="H232" i="1" s="1"/>
  <c r="D231" i="1"/>
  <c r="C231" i="1"/>
  <c r="H231" i="1" s="1"/>
  <c r="D230" i="1"/>
  <c r="C230" i="1"/>
  <c r="G230" i="1" s="1"/>
  <c r="D229" i="1"/>
  <c r="C229" i="1"/>
  <c r="H229" i="1" s="1"/>
  <c r="D228" i="1"/>
  <c r="C228" i="1"/>
  <c r="H228" i="1" s="1"/>
  <c r="D227" i="1"/>
  <c r="C227" i="1"/>
  <c r="H227" i="1" s="1"/>
  <c r="D226" i="1"/>
  <c r="C226" i="1"/>
  <c r="G226" i="1" s="1"/>
  <c r="G225" i="1"/>
  <c r="D225" i="1"/>
  <c r="C225" i="1"/>
  <c r="H225" i="1" s="1"/>
  <c r="D224" i="1"/>
  <c r="C224" i="1"/>
  <c r="H224" i="1" s="1"/>
  <c r="D223" i="1"/>
  <c r="C223" i="1"/>
  <c r="G223" i="1" s="1"/>
  <c r="G222" i="1"/>
  <c r="D222" i="1"/>
  <c r="C222" i="1"/>
  <c r="H222" i="1" s="1"/>
  <c r="D221" i="1"/>
  <c r="C221" i="1"/>
  <c r="H221" i="1" s="1"/>
  <c r="D220" i="1"/>
  <c r="C220" i="1"/>
  <c r="G220" i="1" s="1"/>
  <c r="G219" i="1"/>
  <c r="D219" i="1"/>
  <c r="C219" i="1"/>
  <c r="H219" i="1" s="1"/>
  <c r="D218" i="1"/>
  <c r="C218" i="1"/>
  <c r="H218" i="1" s="1"/>
  <c r="D217" i="1"/>
  <c r="C217" i="1"/>
  <c r="H217" i="1" s="1"/>
  <c r="D216" i="1"/>
  <c r="C216" i="1"/>
  <c r="H216" i="1" s="1"/>
  <c r="D215" i="1"/>
  <c r="C215" i="1"/>
  <c r="H215" i="1" s="1"/>
  <c r="D214" i="1"/>
  <c r="C214" i="1"/>
  <c r="G214" i="1" s="1"/>
  <c r="D213" i="1"/>
  <c r="C213" i="1"/>
  <c r="G213" i="1" s="1"/>
  <c r="D212" i="1"/>
  <c r="C212" i="1"/>
  <c r="H212" i="1" s="1"/>
  <c r="D211" i="1"/>
  <c r="C211" i="1"/>
  <c r="H211" i="1" s="1"/>
  <c r="D210" i="1"/>
  <c r="C210" i="1"/>
  <c r="H210" i="1" s="1"/>
  <c r="D209" i="1"/>
  <c r="C209" i="1"/>
  <c r="H209" i="1" s="1"/>
  <c r="D208" i="1"/>
  <c r="C208" i="1"/>
  <c r="G208" i="1" s="1"/>
  <c r="D207" i="1"/>
  <c r="C207" i="1"/>
  <c r="H207" i="1" s="1"/>
  <c r="D206" i="1"/>
  <c r="C206" i="1"/>
  <c r="H206" i="1" s="1"/>
  <c r="D205" i="1"/>
  <c r="C205" i="1"/>
  <c r="H205" i="1" s="1"/>
  <c r="D204" i="1"/>
  <c r="C204" i="1"/>
  <c r="G204" i="1" s="1"/>
  <c r="D203" i="1"/>
  <c r="C203" i="1"/>
  <c r="H203" i="1" s="1"/>
  <c r="D202" i="1"/>
  <c r="C202" i="1"/>
  <c r="H202" i="1" s="1"/>
  <c r="D201" i="1"/>
  <c r="C201" i="1"/>
  <c r="G201" i="1" s="1"/>
  <c r="G200" i="1"/>
  <c r="D200" i="1"/>
  <c r="C200" i="1"/>
  <c r="H200" i="1" s="1"/>
  <c r="D199" i="1"/>
  <c r="C199" i="1"/>
  <c r="H199" i="1" s="1"/>
  <c r="D198" i="1"/>
  <c r="C198" i="1"/>
  <c r="H198" i="1" s="1"/>
  <c r="D197" i="1"/>
  <c r="C197" i="1"/>
  <c r="H197" i="1" s="1"/>
  <c r="D196" i="1"/>
  <c r="C196" i="1"/>
  <c r="H196" i="1" s="1"/>
  <c r="D195" i="1"/>
  <c r="C195" i="1"/>
  <c r="G195" i="1" s="1"/>
  <c r="D194" i="1"/>
  <c r="C194" i="1"/>
  <c r="H194" i="1" s="1"/>
  <c r="D193" i="1"/>
  <c r="C193" i="1"/>
  <c r="H193" i="1" s="1"/>
  <c r="D192" i="1"/>
  <c r="C192" i="1"/>
  <c r="H192" i="1" s="1"/>
  <c r="D191" i="1"/>
  <c r="C191" i="1"/>
  <c r="D190" i="1"/>
  <c r="C190" i="1"/>
  <c r="H190" i="1" s="1"/>
  <c r="D189" i="1"/>
  <c r="C189" i="1"/>
  <c r="D188" i="1"/>
  <c r="C188" i="1"/>
  <c r="D187" i="1"/>
  <c r="C187" i="1"/>
  <c r="H187" i="1" s="1"/>
  <c r="D186" i="1"/>
  <c r="C186" i="1"/>
  <c r="D185" i="1"/>
  <c r="C185" i="1"/>
  <c r="H185" i="1" s="1"/>
  <c r="D184" i="1"/>
  <c r="C184" i="1"/>
  <c r="D183" i="1"/>
  <c r="C183" i="1"/>
  <c r="G183" i="1" s="1"/>
  <c r="D182" i="1"/>
  <c r="C182" i="1"/>
  <c r="G182" i="1" s="1"/>
  <c r="D181" i="1"/>
  <c r="C181" i="1"/>
  <c r="D180" i="1"/>
  <c r="C180" i="1"/>
  <c r="H180" i="1" s="1"/>
  <c r="D179" i="1"/>
  <c r="C179" i="1"/>
  <c r="D178" i="1"/>
  <c r="C178" i="1"/>
  <c r="D177" i="1"/>
  <c r="C177" i="1"/>
  <c r="D176" i="1"/>
  <c r="C176" i="1"/>
  <c r="G176" i="1" s="1"/>
  <c r="D175" i="1"/>
  <c r="C175" i="1"/>
  <c r="D174" i="1"/>
  <c r="C174" i="1"/>
  <c r="D173" i="1"/>
  <c r="C173" i="1"/>
  <c r="D172" i="1"/>
  <c r="C172" i="1"/>
  <c r="H172" i="1" s="1"/>
  <c r="D171" i="1"/>
  <c r="C171" i="1"/>
  <c r="H171" i="1" s="1"/>
  <c r="D170" i="1"/>
  <c r="C170" i="1"/>
  <c r="D169" i="1"/>
  <c r="C169" i="1"/>
  <c r="D168" i="1"/>
  <c r="C168" i="1"/>
  <c r="D167" i="1"/>
  <c r="C167" i="1"/>
  <c r="D166" i="1"/>
  <c r="C166" i="1"/>
  <c r="D165" i="1"/>
  <c r="C165" i="1"/>
  <c r="D164" i="1"/>
  <c r="C164" i="1"/>
  <c r="D163" i="1"/>
  <c r="C163" i="1"/>
  <c r="H163" i="1" s="1"/>
  <c r="D162" i="1"/>
  <c r="C162" i="1"/>
  <c r="H162" i="1" s="1"/>
  <c r="D161" i="1"/>
  <c r="C161" i="1"/>
  <c r="D160" i="1"/>
  <c r="C160" i="1"/>
  <c r="D158" i="1"/>
  <c r="C158" i="1"/>
  <c r="H158" i="1" s="1"/>
  <c r="D157" i="1"/>
  <c r="C157" i="1"/>
  <c r="D156" i="1"/>
  <c r="C156" i="1"/>
  <c r="H156" i="1" s="1"/>
  <c r="D155" i="1"/>
  <c r="C155" i="1"/>
  <c r="D154" i="1"/>
  <c r="C154" i="1"/>
  <c r="H154" i="1" s="1"/>
  <c r="D153" i="1"/>
  <c r="C153" i="1"/>
  <c r="D152" i="1"/>
  <c r="C152" i="1"/>
  <c r="G152" i="1" s="1"/>
  <c r="D151" i="1"/>
  <c r="C151" i="1"/>
  <c r="G151" i="1" s="1"/>
  <c r="D150" i="1"/>
  <c r="C150" i="1"/>
  <c r="G150" i="1" s="1"/>
  <c r="D149" i="1"/>
  <c r="C149" i="1"/>
  <c r="H149" i="1" s="1"/>
  <c r="D148" i="1"/>
  <c r="C148" i="1"/>
  <c r="H148" i="1" s="1"/>
  <c r="D146" i="1"/>
  <c r="C146" i="1"/>
  <c r="H146" i="1" s="1"/>
  <c r="D145" i="1"/>
  <c r="C145" i="1"/>
  <c r="H145" i="1" s="1"/>
  <c r="D144" i="1"/>
  <c r="C144" i="1"/>
  <c r="G144" i="1" s="1"/>
  <c r="D143" i="1"/>
  <c r="C143" i="1"/>
  <c r="G143" i="1" s="1"/>
  <c r="D142" i="1"/>
  <c r="C142" i="1"/>
  <c r="H142" i="1" s="1"/>
  <c r="D141" i="1"/>
  <c r="C141" i="1"/>
  <c r="H141" i="1" s="1"/>
  <c r="D140" i="1"/>
  <c r="C140" i="1"/>
  <c r="H140" i="1" s="1"/>
  <c r="D139" i="1"/>
  <c r="C139" i="1"/>
  <c r="H139" i="1" s="1"/>
  <c r="D138" i="1"/>
  <c r="C138" i="1"/>
  <c r="H138" i="1" s="1"/>
  <c r="D137" i="1"/>
  <c r="C137" i="1"/>
  <c r="G137" i="1" s="1"/>
  <c r="D136" i="1"/>
  <c r="C136" i="1"/>
  <c r="G136" i="1" s="1"/>
  <c r="D135" i="1"/>
  <c r="C135" i="1"/>
  <c r="H135" i="1" s="1"/>
  <c r="D134" i="1"/>
  <c r="C134" i="1"/>
  <c r="H134" i="1" s="1"/>
  <c r="D133" i="1"/>
  <c r="C133" i="1"/>
  <c r="H133" i="1" s="1"/>
  <c r="D132" i="1"/>
  <c r="C132" i="1"/>
  <c r="G132" i="1" s="1"/>
  <c r="D131" i="1"/>
  <c r="C131" i="1"/>
  <c r="D130" i="1"/>
  <c r="C130" i="1"/>
  <c r="D129" i="1"/>
  <c r="C129" i="1"/>
  <c r="D128" i="1"/>
  <c r="C128" i="1"/>
  <c r="G128" i="1" s="1"/>
  <c r="D127" i="1"/>
  <c r="C127" i="1"/>
  <c r="H127" i="1" s="1"/>
  <c r="D126" i="1"/>
  <c r="C126" i="1"/>
  <c r="H126" i="1" s="1"/>
  <c r="D125" i="1"/>
  <c r="C125" i="1"/>
  <c r="H125" i="1" s="1"/>
  <c r="D124" i="1"/>
  <c r="C124" i="1"/>
  <c r="H124" i="1" s="1"/>
  <c r="D123" i="1"/>
  <c r="C123" i="1"/>
  <c r="H123" i="1" s="1"/>
  <c r="D122" i="1"/>
  <c r="C122" i="1"/>
  <c r="G122" i="1" s="1"/>
  <c r="D121" i="1"/>
  <c r="C121" i="1"/>
  <c r="G121" i="1" s="1"/>
  <c r="D120" i="1"/>
  <c r="D119" i="1"/>
  <c r="C119" i="1"/>
  <c r="H119" i="1" s="1"/>
  <c r="D118" i="1"/>
  <c r="C118" i="1"/>
  <c r="H118" i="1" s="1"/>
  <c r="D117" i="1"/>
  <c r="C117" i="1"/>
  <c r="H117" i="1" s="1"/>
  <c r="D116" i="1"/>
  <c r="C116" i="1"/>
  <c r="H116" i="1" s="1"/>
  <c r="D115" i="1"/>
  <c r="C115" i="1"/>
  <c r="H115" i="1" s="1"/>
  <c r="D114" i="1"/>
  <c r="C114" i="1"/>
  <c r="G114" i="1" s="1"/>
  <c r="D113" i="1"/>
  <c r="C113" i="1"/>
  <c r="H113" i="1" s="1"/>
  <c r="D112" i="1"/>
  <c r="C112" i="1"/>
  <c r="H112" i="1" s="1"/>
  <c r="D111" i="1"/>
  <c r="C111" i="1"/>
  <c r="H111" i="1" s="1"/>
  <c r="D110" i="1"/>
  <c r="C110" i="1"/>
  <c r="G110" i="1" s="1"/>
  <c r="D109" i="1"/>
  <c r="C109" i="1"/>
  <c r="H109" i="1" s="1"/>
  <c r="D108" i="1"/>
  <c r="C108" i="1"/>
  <c r="H108" i="1" s="1"/>
  <c r="D107" i="1"/>
  <c r="C107" i="1"/>
  <c r="H107" i="1" s="1"/>
  <c r="D106" i="1"/>
  <c r="C106" i="1"/>
  <c r="H106" i="1" s="1"/>
  <c r="D105" i="1"/>
  <c r="C105" i="1"/>
  <c r="G105" i="1" s="1"/>
  <c r="D104" i="1"/>
  <c r="C104" i="1"/>
  <c r="G104" i="1" s="1"/>
  <c r="D103" i="1"/>
  <c r="C103" i="1"/>
  <c r="H103" i="1" s="1"/>
  <c r="D102" i="1"/>
  <c r="D101" i="1"/>
  <c r="C101" i="1"/>
  <c r="H101" i="1" s="1"/>
  <c r="D100" i="1"/>
  <c r="C100" i="1"/>
  <c r="H100" i="1" s="1"/>
  <c r="D99" i="1"/>
  <c r="C99" i="1"/>
  <c r="H99" i="1" s="1"/>
  <c r="D98" i="1"/>
  <c r="C98" i="1"/>
  <c r="H98" i="1" s="1"/>
  <c r="D97" i="1"/>
  <c r="C97" i="1"/>
  <c r="G97" i="1" s="1"/>
  <c r="D96" i="1"/>
  <c r="C96" i="1"/>
  <c r="G96" i="1" s="1"/>
  <c r="D95" i="1"/>
  <c r="C95" i="1"/>
  <c r="H95" i="1" s="1"/>
  <c r="D94" i="1"/>
  <c r="C94" i="1"/>
  <c r="H94" i="1" s="1"/>
  <c r="D93" i="1"/>
  <c r="C93" i="1"/>
  <c r="H93" i="1" s="1"/>
  <c r="D92" i="1"/>
  <c r="C92" i="1"/>
  <c r="H92" i="1" s="1"/>
  <c r="D91" i="1"/>
  <c r="C91" i="1"/>
  <c r="H91" i="1" s="1"/>
  <c r="D90" i="1"/>
  <c r="C90" i="1"/>
  <c r="G90" i="1" s="1"/>
  <c r="D89" i="1"/>
  <c r="C89" i="1"/>
  <c r="G89" i="1" s="1"/>
  <c r="D88" i="1"/>
  <c r="C88" i="1"/>
  <c r="H88" i="1" s="1"/>
  <c r="D87" i="1"/>
  <c r="C87" i="1"/>
  <c r="H87" i="1" s="1"/>
  <c r="D86" i="1"/>
  <c r="C86" i="1"/>
  <c r="H86" i="1" s="1"/>
  <c r="D85" i="1"/>
  <c r="C85" i="1"/>
  <c r="H85" i="1" s="1"/>
  <c r="D84" i="1"/>
  <c r="C84" i="1"/>
  <c r="H84" i="1" s="1"/>
  <c r="D83" i="1"/>
  <c r="C83" i="1"/>
  <c r="G83" i="1" s="1"/>
  <c r="D82" i="1"/>
  <c r="C82" i="1"/>
  <c r="H82" i="1" s="1"/>
  <c r="D81" i="1"/>
  <c r="C81" i="1"/>
  <c r="H81" i="1" s="1"/>
  <c r="D80" i="1"/>
  <c r="C80" i="1"/>
  <c r="H80" i="1" s="1"/>
  <c r="D79" i="1"/>
  <c r="C79" i="1"/>
  <c r="G79" i="1" s="1"/>
  <c r="D78" i="1"/>
  <c r="D77" i="1"/>
  <c r="C77" i="1"/>
  <c r="H77" i="1" s="1"/>
  <c r="D76" i="1"/>
  <c r="C76" i="1"/>
  <c r="D75" i="1"/>
  <c r="C75" i="1"/>
  <c r="H75" i="1" s="1"/>
  <c r="D74" i="1"/>
  <c r="C74" i="1"/>
  <c r="G74" i="1" s="1"/>
  <c r="D73" i="1"/>
  <c r="C73" i="1"/>
  <c r="D72" i="1"/>
  <c r="C72" i="1"/>
  <c r="G72" i="1" s="1"/>
  <c r="D71" i="1"/>
  <c r="C71" i="1"/>
  <c r="H71" i="1" s="1"/>
  <c r="D70" i="1"/>
  <c r="C70" i="1"/>
  <c r="H70" i="1" s="1"/>
  <c r="D69" i="1"/>
  <c r="C69" i="1"/>
  <c r="H69" i="1" s="1"/>
  <c r="D68" i="1"/>
  <c r="C68" i="1"/>
  <c r="H68" i="1" s="1"/>
  <c r="D67" i="1"/>
  <c r="C67" i="1"/>
  <c r="G67" i="1" s="1"/>
  <c r="D66" i="1"/>
  <c r="C66" i="1"/>
  <c r="G66" i="1" s="1"/>
  <c r="D65" i="1"/>
  <c r="C65" i="1"/>
  <c r="D64" i="1"/>
  <c r="C64" i="1"/>
  <c r="H64" i="1" s="1"/>
  <c r="D63" i="1"/>
  <c r="C63" i="1"/>
  <c r="G63" i="1" s="1"/>
  <c r="D62" i="1"/>
  <c r="C62" i="1"/>
  <c r="H62" i="1" s="1"/>
  <c r="D61" i="1"/>
  <c r="C61" i="1"/>
  <c r="H61" i="1" s="1"/>
  <c r="D60" i="1"/>
  <c r="C60" i="1"/>
  <c r="H60" i="1" s="1"/>
  <c r="D59" i="1"/>
  <c r="C59" i="1"/>
  <c r="H59" i="1" s="1"/>
  <c r="D58" i="1"/>
  <c r="C58" i="1"/>
  <c r="G58" i="1" s="1"/>
  <c r="D57" i="1"/>
  <c r="C57" i="1"/>
  <c r="G57" i="1" s="1"/>
  <c r="D56" i="1"/>
  <c r="C56" i="1"/>
  <c r="H56" i="1" s="1"/>
  <c r="D55" i="1"/>
  <c r="C55" i="1"/>
  <c r="H55" i="1" s="1"/>
  <c r="D54" i="1"/>
  <c r="C54" i="1"/>
  <c r="G54" i="1" s="1"/>
  <c r="D53" i="1"/>
  <c r="C53" i="1"/>
  <c r="G53" i="1" s="1"/>
  <c r="D52" i="1"/>
  <c r="C52" i="1"/>
  <c r="G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G39" i="1" s="1"/>
  <c r="D38" i="1"/>
  <c r="C38" i="1"/>
  <c r="G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E284" i="9" l="1"/>
  <c r="B284" i="9" s="1"/>
  <c r="I35" i="3"/>
  <c r="C1518" i="1"/>
  <c r="G1518" i="1" s="1"/>
  <c r="F214" i="9"/>
  <c r="B214" i="9" s="1"/>
  <c r="F216" i="9"/>
  <c r="B216" i="9" s="1"/>
  <c r="G1499" i="1"/>
  <c r="G1501" i="1"/>
  <c r="G1483" i="1"/>
  <c r="G1489" i="1"/>
  <c r="G1485" i="1"/>
  <c r="G1481" i="1"/>
  <c r="E39" i="9"/>
  <c r="B39" i="9" s="1"/>
  <c r="E22" i="9"/>
  <c r="B22" i="9" s="1"/>
  <c r="D644" i="4"/>
  <c r="E273" i="9"/>
  <c r="B273" i="9" s="1"/>
  <c r="E68" i="9"/>
  <c r="B68" i="9" s="1"/>
  <c r="E46" i="9"/>
  <c r="B46" i="9" s="1"/>
  <c r="E43" i="9"/>
  <c r="B43" i="9" s="1"/>
  <c r="G179" i="1"/>
  <c r="D163" i="4"/>
  <c r="E40" i="9"/>
  <c r="B40" i="9" s="1"/>
  <c r="E29" i="9"/>
  <c r="B29" i="9" s="1"/>
  <c r="H248" i="1"/>
  <c r="H255" i="1"/>
  <c r="H715" i="1"/>
  <c r="F217" i="9"/>
  <c r="B217" i="9" s="1"/>
  <c r="H644" i="1"/>
  <c r="H643" i="1"/>
  <c r="H642" i="1"/>
  <c r="H645" i="1"/>
  <c r="H641" i="1"/>
  <c r="H288" i="1"/>
  <c r="H637" i="1"/>
  <c r="E644" i="4"/>
  <c r="D638" i="1" s="1"/>
  <c r="H191" i="1"/>
  <c r="H189" i="1"/>
  <c r="G188" i="1"/>
  <c r="G184" i="1"/>
  <c r="H186" i="1"/>
  <c r="H181" i="1"/>
  <c r="F219" i="9"/>
  <c r="B219" i="9" s="1"/>
  <c r="H179" i="1"/>
  <c r="G178" i="1"/>
  <c r="G177" i="1"/>
  <c r="H175" i="1"/>
  <c r="H173" i="1"/>
  <c r="H174" i="1"/>
  <c r="E163" i="4"/>
  <c r="D159" i="1" s="1"/>
  <c r="G170" i="1"/>
  <c r="G169" i="1"/>
  <c r="G168" i="1"/>
  <c r="H167" i="1"/>
  <c r="H165" i="1"/>
  <c r="H166" i="1"/>
  <c r="H164" i="1"/>
  <c r="H160" i="1"/>
  <c r="H161" i="1"/>
  <c r="H155" i="1"/>
  <c r="H157" i="1"/>
  <c r="H153" i="1"/>
  <c r="G129" i="1"/>
  <c r="H130" i="1"/>
  <c r="H131" i="1"/>
  <c r="G73" i="1"/>
  <c r="H76" i="1"/>
  <c r="H65" i="1"/>
  <c r="E26" i="9"/>
  <c r="B26" i="9" s="1"/>
  <c r="G6" i="1"/>
  <c r="G10" i="1"/>
  <c r="G16" i="1"/>
  <c r="G20" i="1"/>
  <c r="G24" i="1"/>
  <c r="G26" i="1"/>
  <c r="G28" i="1"/>
  <c r="G32" i="1"/>
  <c r="G3" i="1"/>
  <c r="G5" i="1"/>
  <c r="G7" i="1"/>
  <c r="G9" i="1"/>
  <c r="G11" i="1"/>
  <c r="G13" i="1"/>
  <c r="G15" i="1"/>
  <c r="G17" i="1"/>
  <c r="G19" i="1"/>
  <c r="G21" i="1"/>
  <c r="G23" i="1"/>
  <c r="G25" i="1"/>
  <c r="G27" i="1"/>
  <c r="G29" i="1"/>
  <c r="G31" i="1"/>
  <c r="G4" i="1"/>
  <c r="G8" i="1"/>
  <c r="G12" i="1"/>
  <c r="G14" i="1"/>
  <c r="G18" i="1"/>
  <c r="G22" i="1"/>
  <c r="G30" i="1"/>
  <c r="G33" i="1"/>
  <c r="G34" i="1"/>
  <c r="G35" i="1"/>
  <c r="G36" i="1"/>
  <c r="G37" i="1"/>
  <c r="G41" i="1"/>
  <c r="G42" i="1"/>
  <c r="G43" i="1"/>
  <c r="G44" i="1"/>
  <c r="G45" i="1"/>
  <c r="G47" i="1"/>
  <c r="G48" i="1"/>
  <c r="G49" i="1"/>
  <c r="G50" i="1"/>
  <c r="G51" i="1"/>
  <c r="G55" i="1"/>
  <c r="G56" i="1"/>
  <c r="G59" i="1"/>
  <c r="G60" i="1"/>
  <c r="G61" i="1"/>
  <c r="G62" i="1"/>
  <c r="G64" i="1"/>
  <c r="G65" i="1"/>
  <c r="G68" i="1"/>
  <c r="G69" i="1"/>
  <c r="G70" i="1"/>
  <c r="G71" i="1"/>
  <c r="G75" i="1"/>
  <c r="G76" i="1"/>
  <c r="G77" i="1"/>
  <c r="G80" i="1"/>
  <c r="G81" i="1"/>
  <c r="G82" i="1"/>
  <c r="G84" i="1"/>
  <c r="G85" i="1"/>
  <c r="G86" i="1"/>
  <c r="G87" i="1"/>
  <c r="G88" i="1"/>
  <c r="G91" i="1"/>
  <c r="G92" i="1"/>
  <c r="G93" i="1"/>
  <c r="G94" i="1"/>
  <c r="G95" i="1"/>
  <c r="G98" i="1"/>
  <c r="G99" i="1"/>
  <c r="G100" i="1"/>
  <c r="G101" i="1"/>
  <c r="G103" i="1"/>
  <c r="G106" i="1"/>
  <c r="G107" i="1"/>
  <c r="G108" i="1"/>
  <c r="G109" i="1"/>
  <c r="G111" i="1"/>
  <c r="G112" i="1"/>
  <c r="G113" i="1"/>
  <c r="G115" i="1"/>
  <c r="G116" i="1"/>
  <c r="G117" i="1"/>
  <c r="G118" i="1"/>
  <c r="G119" i="1"/>
  <c r="G123" i="1"/>
  <c r="G124" i="1"/>
  <c r="G125" i="1"/>
  <c r="G126" i="1"/>
  <c r="G127" i="1"/>
  <c r="G130" i="1"/>
  <c r="G131" i="1"/>
  <c r="G133" i="1"/>
  <c r="G134" i="1"/>
  <c r="G135" i="1"/>
  <c r="G138" i="1"/>
  <c r="G139" i="1"/>
  <c r="G140" i="1"/>
  <c r="G141" i="1"/>
  <c r="G142" i="1"/>
  <c r="G145" i="1"/>
  <c r="G146" i="1"/>
  <c r="G148" i="1"/>
  <c r="G149" i="1"/>
  <c r="G153" i="1"/>
  <c r="G154" i="1"/>
  <c r="G155" i="1"/>
  <c r="G156" i="1"/>
  <c r="G157" i="1"/>
  <c r="G158" i="1"/>
  <c r="G160" i="1"/>
  <c r="G161" i="1"/>
  <c r="G162" i="1"/>
  <c r="G163" i="1"/>
  <c r="G164" i="1"/>
  <c r="G165" i="1"/>
  <c r="G166" i="1"/>
  <c r="G167" i="1"/>
  <c r="G171" i="1"/>
  <c r="G172" i="1"/>
  <c r="G173" i="1"/>
  <c r="G174" i="1"/>
  <c r="G175" i="1"/>
  <c r="G180" i="1"/>
  <c r="G181" i="1"/>
  <c r="G185" i="1"/>
  <c r="G186" i="1"/>
  <c r="G187" i="1"/>
  <c r="G189" i="1"/>
  <c r="G190" i="1"/>
  <c r="G191" i="1"/>
  <c r="G192" i="1"/>
  <c r="G193" i="1"/>
  <c r="G194" i="1"/>
  <c r="G196" i="1"/>
  <c r="G197" i="1"/>
  <c r="G198" i="1"/>
  <c r="G199" i="1"/>
  <c r="G202" i="1"/>
  <c r="G203" i="1"/>
  <c r="G205" i="1"/>
  <c r="G206" i="1"/>
  <c r="G207" i="1"/>
  <c r="G209" i="1"/>
  <c r="G210" i="1"/>
  <c r="G211" i="1"/>
  <c r="G212" i="1"/>
  <c r="G215" i="1"/>
  <c r="G216" i="1"/>
  <c r="G217" i="1"/>
  <c r="G218" i="1"/>
  <c r="G221" i="1"/>
  <c r="G224" i="1"/>
  <c r="G227" i="1"/>
  <c r="G228" i="1"/>
  <c r="G229" i="1"/>
  <c r="G231" i="1"/>
  <c r="G232" i="1"/>
  <c r="G233" i="1"/>
  <c r="G234" i="1"/>
  <c r="G235" i="1"/>
  <c r="G238" i="1"/>
  <c r="G239" i="1"/>
  <c r="G240" i="1"/>
  <c r="G241" i="1"/>
  <c r="G242" i="1"/>
  <c r="G243" i="1"/>
  <c r="G244" i="1"/>
  <c r="G245" i="1"/>
  <c r="G248" i="1"/>
  <c r="G249" i="1"/>
  <c r="G250" i="1"/>
  <c r="G251" i="1"/>
  <c r="G253" i="1"/>
  <c r="G254" i="1"/>
  <c r="G255" i="1"/>
  <c r="G258" i="1"/>
  <c r="G259" i="1"/>
  <c r="G260" i="1"/>
  <c r="G261" i="1"/>
  <c r="G262" i="1"/>
  <c r="G263" i="1"/>
  <c r="G264" i="1"/>
  <c r="G265" i="1"/>
  <c r="G266" i="1"/>
  <c r="G267" i="1"/>
  <c r="G268" i="1"/>
  <c r="G269" i="1"/>
  <c r="G270" i="1"/>
  <c r="G271" i="1"/>
  <c r="G274" i="1"/>
  <c r="G276" i="1"/>
  <c r="G277" i="1"/>
  <c r="G278" i="1"/>
  <c r="G279" i="1"/>
  <c r="G280" i="1"/>
  <c r="G281" i="1"/>
  <c r="G282" i="1"/>
  <c r="G283" i="1"/>
  <c r="G284" i="1"/>
  <c r="G288" i="1"/>
  <c r="G289" i="1"/>
  <c r="G290" i="1"/>
  <c r="G291" i="1"/>
  <c r="G294" i="1"/>
  <c r="G295" i="1"/>
  <c r="G296" i="1"/>
  <c r="G297" i="1"/>
  <c r="G300" i="1"/>
  <c r="G301" i="1"/>
  <c r="G302" i="1"/>
  <c r="G305" i="1"/>
  <c r="G306" i="1"/>
  <c r="G307" i="1"/>
  <c r="G310" i="1"/>
  <c r="G311" i="1"/>
  <c r="G315" i="1"/>
  <c r="G316" i="1"/>
  <c r="G323" i="1"/>
  <c r="G324" i="1"/>
  <c r="G325" i="1"/>
  <c r="G326" i="1"/>
  <c r="G328" i="1"/>
  <c r="G329" i="1"/>
  <c r="G330" i="1"/>
  <c r="G331" i="1"/>
  <c r="G332" i="1"/>
  <c r="G333" i="1"/>
  <c r="G334" i="1"/>
  <c r="G335" i="1"/>
  <c r="G336" i="1"/>
  <c r="G337" i="1"/>
  <c r="G338" i="1"/>
  <c r="G341" i="1"/>
  <c r="G342" i="1"/>
  <c r="G349" i="1"/>
  <c r="G353" i="1"/>
  <c r="G357" i="1"/>
  <c r="G361" i="1"/>
  <c r="G365" i="1"/>
  <c r="G369" i="1"/>
  <c r="G373" i="1"/>
  <c r="G377" i="1"/>
  <c r="G381" i="1"/>
  <c r="G385" i="1"/>
  <c r="G389" i="1"/>
  <c r="G393" i="1"/>
  <c r="G397" i="1"/>
  <c r="G401" i="1"/>
  <c r="G405" i="1"/>
  <c r="G411" i="1"/>
  <c r="G413" i="1"/>
  <c r="G419" i="1"/>
  <c r="G421" i="1"/>
  <c r="G425" i="1"/>
  <c r="H38" i="1"/>
  <c r="H39" i="1"/>
  <c r="H52" i="1"/>
  <c r="H53" i="1"/>
  <c r="H54" i="1"/>
  <c r="H57" i="1"/>
  <c r="H58" i="1"/>
  <c r="H63" i="1"/>
  <c r="H66" i="1"/>
  <c r="H67" i="1"/>
  <c r="H72" i="1"/>
  <c r="H73" i="1"/>
  <c r="H74" i="1"/>
  <c r="H79" i="1"/>
  <c r="H83" i="1"/>
  <c r="H89" i="1"/>
  <c r="H90" i="1"/>
  <c r="H96" i="1"/>
  <c r="H97" i="1"/>
  <c r="H104" i="1"/>
  <c r="H105" i="1"/>
  <c r="H110" i="1"/>
  <c r="H114" i="1"/>
  <c r="H121" i="1"/>
  <c r="H122" i="1"/>
  <c r="H128" i="1"/>
  <c r="H129" i="1"/>
  <c r="H132" i="1"/>
  <c r="H136" i="1"/>
  <c r="H137" i="1"/>
  <c r="H143" i="1"/>
  <c r="H144" i="1"/>
  <c r="H150" i="1"/>
  <c r="H151" i="1"/>
  <c r="H152" i="1"/>
  <c r="H168" i="1"/>
  <c r="H169" i="1"/>
  <c r="H170" i="1"/>
  <c r="H176" i="1"/>
  <c r="H177" i="1"/>
  <c r="H178" i="1"/>
  <c r="H182" i="1"/>
  <c r="H183" i="1"/>
  <c r="H184" i="1"/>
  <c r="H188" i="1"/>
  <c r="H195" i="1"/>
  <c r="H201" i="1"/>
  <c r="H204" i="1"/>
  <c r="H208" i="1"/>
  <c r="H213" i="1"/>
  <c r="H214" i="1"/>
  <c r="H220" i="1"/>
  <c r="H223" i="1"/>
  <c r="H226" i="1"/>
  <c r="H230" i="1"/>
  <c r="H236" i="1"/>
  <c r="H246" i="1"/>
  <c r="H247" i="1"/>
  <c r="H252" i="1"/>
  <c r="H257" i="1"/>
  <c r="H273" i="1"/>
  <c r="H275" i="1"/>
  <c r="H292" i="1"/>
  <c r="H298" i="1"/>
  <c r="H299" i="1"/>
  <c r="H303" i="1"/>
  <c r="H304" i="1"/>
  <c r="H309" i="1"/>
  <c r="H312" i="1"/>
  <c r="H313" i="1"/>
  <c r="H314" i="1"/>
  <c r="H317" i="1"/>
  <c r="H318" i="1"/>
  <c r="H319" i="1"/>
  <c r="H320" i="1"/>
  <c r="H321" i="1"/>
  <c r="H327" i="1"/>
  <c r="H339" i="1"/>
  <c r="H340" i="1"/>
  <c r="G344"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412" i="1"/>
  <c r="G414"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2" i="1"/>
  <c r="G524" i="1"/>
  <c r="G526" i="1"/>
  <c r="G343" i="1"/>
  <c r="G347" i="1"/>
  <c r="G351" i="1"/>
  <c r="G355" i="1"/>
  <c r="G359" i="1"/>
  <c r="G363" i="1"/>
  <c r="G367" i="1"/>
  <c r="G371" i="1"/>
  <c r="G375" i="1"/>
  <c r="G379" i="1"/>
  <c r="G383" i="1"/>
  <c r="G387" i="1"/>
  <c r="G391" i="1"/>
  <c r="G395" i="1"/>
  <c r="G399" i="1"/>
  <c r="G415" i="1"/>
  <c r="G417" i="1"/>
  <c r="G423"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3" i="1"/>
  <c r="G525"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H1036"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G1314" i="1"/>
  <c r="G1316" i="1"/>
  <c r="G1299" i="1"/>
  <c r="H1313" i="1"/>
  <c r="I16" i="3"/>
  <c r="H1439" i="1"/>
  <c r="I1439" i="1" s="1"/>
  <c r="H1440" i="1"/>
  <c r="I1440" i="1" s="1"/>
  <c r="H1441" i="1"/>
  <c r="I1441" i="1" s="1"/>
  <c r="H1442" i="1"/>
  <c r="I1442" i="1" s="1"/>
  <c r="H1443" i="1"/>
  <c r="I1443" i="1" s="1"/>
  <c r="H1444" i="1"/>
  <c r="I1444" i="1" s="1"/>
  <c r="G1446" i="1"/>
  <c r="G1447" i="1"/>
  <c r="I1447" i="1" s="1"/>
  <c r="G1448" i="1"/>
  <c r="G1449" i="1"/>
  <c r="I1449" i="1" s="1"/>
  <c r="G1450" i="1"/>
  <c r="G1451" i="1"/>
  <c r="I1451" i="1" s="1"/>
  <c r="G1452" i="1"/>
  <c r="G1453" i="1"/>
  <c r="G1454" i="1"/>
  <c r="G1455" i="1"/>
  <c r="I1455" i="1" s="1"/>
  <c r="G1456" i="1"/>
  <c r="G1457" i="1"/>
  <c r="I1457" i="1" s="1"/>
  <c r="G1458" i="1"/>
  <c r="G1459" i="1"/>
  <c r="I1459" i="1" s="1"/>
  <c r="G1460" i="1"/>
  <c r="G1461" i="1"/>
  <c r="G1462" i="1"/>
  <c r="G1463" i="1"/>
  <c r="G1464" i="1"/>
  <c r="G1465" i="1"/>
  <c r="G1466" i="1"/>
  <c r="G1467" i="1"/>
  <c r="G1468" i="1"/>
  <c r="G1469" i="1"/>
  <c r="G1470" i="1"/>
  <c r="G1471" i="1"/>
  <c r="G1472" i="1"/>
  <c r="G1473" i="1"/>
  <c r="G1474" i="1"/>
  <c r="G1475" i="1"/>
  <c r="G1476" i="1"/>
  <c r="G1477" i="1"/>
  <c r="I1477" i="1" s="1"/>
  <c r="G1478" i="1"/>
  <c r="G1479" i="1"/>
  <c r="I1479" i="1" s="1"/>
  <c r="H1480" i="1"/>
  <c r="H1482" i="1"/>
  <c r="H1484" i="1"/>
  <c r="H1486" i="1"/>
  <c r="H1488" i="1"/>
  <c r="H1490" i="1"/>
  <c r="H1492" i="1"/>
  <c r="H1494" i="1"/>
  <c r="H1496" i="1"/>
  <c r="H1498" i="1"/>
  <c r="H1500" i="1"/>
  <c r="H1502" i="1"/>
  <c r="H1504" i="1"/>
  <c r="H1506" i="1"/>
  <c r="H1508" i="1"/>
  <c r="H1510" i="1"/>
  <c r="H1512" i="1"/>
  <c r="H1514" i="1"/>
  <c r="H1516"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D44" i="4"/>
  <c r="D50" i="4"/>
  <c r="D82" i="4"/>
  <c r="D106" i="4"/>
  <c r="D124" i="4"/>
  <c r="G20" i="9"/>
  <c r="H20" i="9"/>
  <c r="F152" i="4"/>
  <c r="F153" i="4"/>
  <c r="E298" i="4"/>
  <c r="F351" i="4"/>
  <c r="D350" i="4"/>
  <c r="G289" i="9"/>
  <c r="E289" i="9" s="1"/>
  <c r="B289" i="9" s="1"/>
  <c r="F177" i="5"/>
  <c r="D176" i="5"/>
  <c r="D42" i="8"/>
  <c r="G1445" i="1"/>
  <c r="H1446" i="1"/>
  <c r="H1447" i="1"/>
  <c r="H1448" i="1"/>
  <c r="H1449" i="1"/>
  <c r="H1450" i="1"/>
  <c r="H1451" i="1"/>
  <c r="H1452" i="1"/>
  <c r="H1455" i="1"/>
  <c r="H1456" i="1"/>
  <c r="H1457" i="1"/>
  <c r="H1458" i="1"/>
  <c r="H1459" i="1"/>
  <c r="H1460" i="1"/>
  <c r="H1462" i="1"/>
  <c r="H1463" i="1"/>
  <c r="H1464" i="1"/>
  <c r="H1465" i="1"/>
  <c r="H1466" i="1"/>
  <c r="H1467" i="1"/>
  <c r="H1468" i="1"/>
  <c r="H1471" i="1"/>
  <c r="H1472" i="1"/>
  <c r="H1473" i="1"/>
  <c r="H1474" i="1"/>
  <c r="H1476" i="1"/>
  <c r="H1477" i="1"/>
  <c r="H1478" i="1"/>
  <c r="H1479" i="1"/>
  <c r="F299" i="4"/>
  <c r="D298" i="4"/>
  <c r="F420" i="4"/>
  <c r="D635" i="4"/>
  <c r="D636" i="4"/>
  <c r="F528" i="4"/>
  <c r="E636" i="4"/>
  <c r="D630" i="1" s="1"/>
  <c r="F12" i="5"/>
  <c r="D7" i="5"/>
  <c r="F197" i="4"/>
  <c r="F225" i="4"/>
  <c r="F253" i="4"/>
  <c r="F300" i="4"/>
  <c r="F312" i="4"/>
  <c r="F352" i="4"/>
  <c r="F364" i="4"/>
  <c r="F416" i="4"/>
  <c r="F421" i="4"/>
  <c r="F473" i="4"/>
  <c r="F485" i="4"/>
  <c r="F529" i="4"/>
  <c r="F581" i="4"/>
  <c r="F603" i="4"/>
  <c r="F13" i="5"/>
  <c r="F69" i="5"/>
  <c r="F79" i="5"/>
  <c r="F119" i="5"/>
  <c r="F135" i="5"/>
  <c r="F149" i="5"/>
  <c r="F180" i="5"/>
  <c r="E291" i="9"/>
  <c r="B291" i="9" s="1"/>
  <c r="F190" i="5"/>
  <c r="E292" i="9"/>
  <c r="B292" i="9" s="1"/>
  <c r="F206" i="5"/>
  <c r="F238" i="5"/>
  <c r="F246" i="5"/>
  <c r="F5" i="6"/>
  <c r="D129" i="6"/>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H165" i="9"/>
  <c r="G163" i="9"/>
  <c r="E163" i="9" s="1"/>
  <c r="B163" i="9" s="1"/>
  <c r="G162" i="9"/>
  <c r="E162" i="9" s="1"/>
  <c r="B162" i="9" s="1"/>
  <c r="G161" i="9"/>
  <c r="E161" i="9" s="1"/>
  <c r="B161" i="9" s="1"/>
  <c r="G160" i="9"/>
  <c r="E160" i="9" s="1"/>
  <c r="B160" i="9" s="1"/>
  <c r="G166" i="9"/>
  <c r="E166" i="9" s="1"/>
  <c r="B166" i="9" s="1"/>
  <c r="G164" i="9"/>
  <c r="E164" i="9" s="1"/>
  <c r="B164" i="9" s="1"/>
  <c r="I10" i="9"/>
  <c r="F417" i="4"/>
  <c r="E87" i="5"/>
  <c r="D1065" i="1" s="1"/>
  <c r="H1065" i="1" s="1"/>
  <c r="E286" i="9"/>
  <c r="B286" i="9" s="1"/>
  <c r="F88" i="5"/>
  <c r="D146" i="5"/>
  <c r="E176" i="5"/>
  <c r="B297" i="9"/>
  <c r="E296" i="9"/>
  <c r="I10" i="3" s="1"/>
  <c r="B223" i="9"/>
  <c r="F212" i="9" l="1"/>
  <c r="B212" i="9" s="1"/>
  <c r="F644" i="4"/>
  <c r="C638" i="1"/>
  <c r="G159" i="1"/>
  <c r="F163" i="4"/>
  <c r="D151" i="4"/>
  <c r="C159" i="1"/>
  <c r="E151" i="4"/>
  <c r="I17" i="3" s="1"/>
  <c r="H159" i="1"/>
  <c r="E20" i="9"/>
  <c r="B20" i="9" s="1"/>
  <c r="E175" i="5"/>
  <c r="D1152" i="1" s="1"/>
  <c r="I22" i="3"/>
  <c r="D1153" i="1"/>
  <c r="F129" i="6"/>
  <c r="C1423" i="1"/>
  <c r="E68" i="5"/>
  <c r="F7" i="5"/>
  <c r="H20" i="3"/>
  <c r="C985" i="1"/>
  <c r="F636" i="4"/>
  <c r="C630" i="1"/>
  <c r="D407" i="4"/>
  <c r="F298" i="4"/>
  <c r="C293" i="1"/>
  <c r="K1432" i="9"/>
  <c r="G295" i="9"/>
  <c r="E295" i="9" s="1"/>
  <c r="B295" i="9" s="1"/>
  <c r="I34" i="3"/>
  <c r="C1517" i="1"/>
  <c r="D175" i="5"/>
  <c r="F176" i="5"/>
  <c r="H22" i="3"/>
  <c r="C1153" i="1"/>
  <c r="D408" i="4"/>
  <c r="F350" i="4"/>
  <c r="C345" i="1"/>
  <c r="E407" i="4"/>
  <c r="D402" i="1" s="1"/>
  <c r="D293" i="1"/>
  <c r="F124" i="4"/>
  <c r="C120" i="1"/>
  <c r="F82" i="4"/>
  <c r="C78" i="1"/>
  <c r="F44" i="4"/>
  <c r="C40" i="1"/>
  <c r="I1473" i="1"/>
  <c r="I1471" i="1"/>
  <c r="I1467" i="1"/>
  <c r="I1465" i="1"/>
  <c r="I1463" i="1"/>
  <c r="E412" i="4"/>
  <c r="G1065" i="1"/>
  <c r="E165" i="9"/>
  <c r="B165" i="9" s="1"/>
  <c r="F146" i="5"/>
  <c r="C1124" i="1"/>
  <c r="B191" i="9"/>
  <c r="D141" i="6"/>
  <c r="G299" i="9" s="1"/>
  <c r="E299" i="9" s="1"/>
  <c r="D68" i="5"/>
  <c r="F635" i="4"/>
  <c r="C629" i="1"/>
  <c r="E408" i="4"/>
  <c r="D403" i="1" s="1"/>
  <c r="G294" i="9"/>
  <c r="E294" i="9" s="1"/>
  <c r="F106" i="4"/>
  <c r="C102" i="1"/>
  <c r="F50" i="4"/>
  <c r="C46" i="1"/>
  <c r="D6" i="4"/>
  <c r="I1478" i="1"/>
  <c r="I1476" i="1"/>
  <c r="I1474" i="1"/>
  <c r="I1472" i="1"/>
  <c r="I1468" i="1"/>
  <c r="I1466" i="1"/>
  <c r="I1464" i="1"/>
  <c r="I1462" i="1"/>
  <c r="I1460" i="1"/>
  <c r="I1458" i="1"/>
  <c r="I1456" i="1"/>
  <c r="I1452" i="1"/>
  <c r="I1450" i="1"/>
  <c r="I1448" i="1"/>
  <c r="I1446" i="1"/>
  <c r="H638" i="1" l="1"/>
  <c r="G638" i="1"/>
  <c r="D289" i="4"/>
  <c r="D291" i="4" s="1"/>
  <c r="H17" i="3"/>
  <c r="C147" i="1"/>
  <c r="F151" i="4"/>
  <c r="E289" i="4"/>
  <c r="E291" i="4" s="1"/>
  <c r="D287" i="1" s="1"/>
  <c r="D147" i="1"/>
  <c r="D285" i="1"/>
  <c r="E290" i="4"/>
  <c r="D286" i="1" s="1"/>
  <c r="E413" i="4"/>
  <c r="E414" i="4" s="1"/>
  <c r="D409" i="1" s="1"/>
  <c r="B299" i="9"/>
  <c r="E298" i="9"/>
  <c r="B294" i="9"/>
  <c r="E293" i="9"/>
  <c r="H629" i="1"/>
  <c r="G629" i="1"/>
  <c r="F68" i="5"/>
  <c r="H21" i="3"/>
  <c r="C1046" i="1"/>
  <c r="E639" i="4"/>
  <c r="D407" i="1"/>
  <c r="H40" i="1"/>
  <c r="G40" i="1"/>
  <c r="H78" i="1"/>
  <c r="G78" i="1"/>
  <c r="H120" i="1"/>
  <c r="G120" i="1"/>
  <c r="E19" i="9"/>
  <c r="H345" i="1"/>
  <c r="G345" i="1"/>
  <c r="F408" i="4"/>
  <c r="C403" i="1"/>
  <c r="F175" i="5"/>
  <c r="C1152" i="1"/>
  <c r="H293" i="1"/>
  <c r="G293" i="1"/>
  <c r="F407" i="4"/>
  <c r="C402" i="1"/>
  <c r="D6" i="5"/>
  <c r="G46" i="1"/>
  <c r="H46" i="1"/>
  <c r="H102" i="1"/>
  <c r="G102" i="1"/>
  <c r="D290" i="4"/>
  <c r="D412" i="4"/>
  <c r="F6" i="4"/>
  <c r="H16" i="3"/>
  <c r="C2" i="1"/>
  <c r="F141" i="6"/>
  <c r="C1435" i="1"/>
  <c r="H28" i="3"/>
  <c r="G1124" i="1"/>
  <c r="H1124" i="1"/>
  <c r="G1153" i="1"/>
  <c r="H1153" i="1"/>
  <c r="H1517" i="1"/>
  <c r="G1517" i="1"/>
  <c r="H11" i="3"/>
  <c r="H630" i="1"/>
  <c r="G630" i="1"/>
  <c r="H985" i="1"/>
  <c r="G985" i="1"/>
  <c r="I21" i="3"/>
  <c r="D1046" i="1"/>
  <c r="E6" i="5"/>
  <c r="G1423" i="1"/>
  <c r="H1423" i="1"/>
  <c r="H9" i="3"/>
  <c r="H147" i="1" l="1"/>
  <c r="C285" i="1"/>
  <c r="D413" i="4"/>
  <c r="D414" i="4" s="1"/>
  <c r="F289" i="4"/>
  <c r="E415" i="4"/>
  <c r="D410" i="1" s="1"/>
  <c r="G147" i="1"/>
  <c r="G285" i="1"/>
  <c r="H285" i="1"/>
  <c r="E640" i="4"/>
  <c r="D408" i="1"/>
  <c r="K3" i="9"/>
  <c r="I9" i="3"/>
  <c r="N3" i="9"/>
  <c r="I11" i="3"/>
  <c r="G1435" i="1"/>
  <c r="H1435" i="1"/>
  <c r="F291" i="4"/>
  <c r="C287" i="1"/>
  <c r="D639" i="4"/>
  <c r="F412" i="4"/>
  <c r="C407" i="1"/>
  <c r="G282" i="9"/>
  <c r="E282" i="9" s="1"/>
  <c r="B282" i="9" s="1"/>
  <c r="G276" i="9"/>
  <c r="F6" i="5"/>
  <c r="C984" i="1"/>
  <c r="D633" i="1"/>
  <c r="H276" i="9"/>
  <c r="D984" i="1"/>
  <c r="H2" i="1"/>
  <c r="G2" i="1"/>
  <c r="F290" i="4"/>
  <c r="C286" i="1"/>
  <c r="H402" i="1"/>
  <c r="G402" i="1"/>
  <c r="G1152" i="1"/>
  <c r="H1152" i="1"/>
  <c r="H403" i="1"/>
  <c r="G403" i="1"/>
  <c r="G1046" i="1"/>
  <c r="H1046" i="1"/>
  <c r="D415" i="4" l="1"/>
  <c r="C410" i="1" s="1"/>
  <c r="F413" i="4"/>
  <c r="C408" i="1"/>
  <c r="H408" i="1" s="1"/>
  <c r="D640" i="4"/>
  <c r="D642" i="4" s="1"/>
  <c r="E642" i="4"/>
  <c r="D634" i="1"/>
  <c r="E641" i="4"/>
  <c r="E645" i="4" s="1"/>
  <c r="H286" i="1"/>
  <c r="G286" i="1"/>
  <c r="H407" i="1"/>
  <c r="G407" i="1"/>
  <c r="F414" i="4"/>
  <c r="C409" i="1"/>
  <c r="H287" i="1"/>
  <c r="G287" i="1"/>
  <c r="H8" i="3"/>
  <c r="H984" i="1"/>
  <c r="G984" i="1"/>
  <c r="E276" i="9"/>
  <c r="D641" i="4"/>
  <c r="F639" i="4"/>
  <c r="C633" i="1"/>
  <c r="F415" i="4" l="1"/>
  <c r="G408" i="1"/>
  <c r="C634" i="1"/>
  <c r="H634" i="1" s="1"/>
  <c r="F640" i="4"/>
  <c r="D635" i="1"/>
  <c r="E646" i="4"/>
  <c r="D636" i="1"/>
  <c r="M3" i="9"/>
  <c r="D646" i="4"/>
  <c r="F642" i="4"/>
  <c r="C636" i="1"/>
  <c r="H410" i="1"/>
  <c r="G410" i="1"/>
  <c r="B276" i="9"/>
  <c r="E275" i="9"/>
  <c r="I8" i="3" s="1"/>
  <c r="H409" i="1"/>
  <c r="G409" i="1"/>
  <c r="H633" i="1"/>
  <c r="G633" i="1"/>
  <c r="D645" i="4"/>
  <c r="F641" i="4"/>
  <c r="C635" i="1"/>
  <c r="I18" i="3"/>
  <c r="D639" i="1"/>
  <c r="G634" i="1" l="1"/>
  <c r="I19" i="3"/>
  <c r="D640" i="1"/>
  <c r="H635" i="1"/>
  <c r="G635" i="1"/>
  <c r="F645" i="4"/>
  <c r="H18" i="3"/>
  <c r="C639" i="1"/>
  <c r="H636" i="1"/>
  <c r="G636" i="1"/>
  <c r="F646" i="4"/>
  <c r="H19" i="3"/>
  <c r="C640" i="1"/>
  <c r="H640" i="1" l="1"/>
  <c r="G640" i="1"/>
  <c r="H639" i="1"/>
  <c r="G639" i="1"/>
  <c r="H7" i="3"/>
  <c r="J3" i="9" l="1"/>
  <c r="I7" i="3"/>
  <c r="M272" i="9" l="1"/>
  <c r="L272" i="9"/>
  <c r="H18" i="9"/>
  <c r="G18" i="9"/>
  <c r="K13" i="9"/>
  <c r="J12" i="9"/>
  <c r="I11" i="9"/>
  <c r="J13" i="9"/>
  <c r="I12" i="9"/>
  <c r="K10" i="9"/>
  <c r="J5" i="9"/>
  <c r="K6" i="9"/>
  <c r="I8" i="9"/>
  <c r="J9" i="9"/>
  <c r="J17" i="9"/>
  <c r="M16" i="9"/>
  <c r="L15" i="9"/>
  <c r="I17" i="9"/>
  <c r="L16" i="9"/>
  <c r="F16" i="9" s="1"/>
  <c r="M15" i="9"/>
  <c r="I5" i="9"/>
  <c r="J6" i="9"/>
  <c r="K7" i="9"/>
  <c r="I9" i="9"/>
  <c r="I13" i="9"/>
  <c r="E13" i="9" s="1"/>
  <c r="B13" i="9" s="1"/>
  <c r="J10" i="9"/>
  <c r="E10" i="9" s="1"/>
  <c r="B10" i="9" s="1"/>
  <c r="K12" i="9"/>
  <c r="J11" i="9"/>
  <c r="J7" i="9"/>
  <c r="K5" i="9"/>
  <c r="J8" i="9"/>
  <c r="K11" i="9"/>
  <c r="I6" i="9"/>
  <c r="E6" i="9" s="1"/>
  <c r="B6" i="9" s="1"/>
  <c r="K8" i="9"/>
  <c r="H17" i="9"/>
  <c r="H16" i="9"/>
  <c r="G15" i="9"/>
  <c r="E15" i="9" s="1"/>
  <c r="G17" i="9"/>
  <c r="G16" i="9"/>
  <c r="E16" i="9" s="1"/>
  <c r="B16" i="9" s="1"/>
  <c r="H15" i="9"/>
  <c r="I7" i="9"/>
  <c r="E7" i="9" s="1"/>
  <c r="B7" i="9" s="1"/>
  <c r="K9" i="9"/>
  <c r="E18" i="9" l="1"/>
  <c r="B18" i="9" s="1"/>
  <c r="F272" i="9"/>
  <c r="E17" i="9"/>
  <c r="B17" i="9" s="1"/>
  <c r="E9" i="9"/>
  <c r="B9" i="9" s="1"/>
  <c r="F19" i="9"/>
  <c r="B272" i="9"/>
  <c r="E5" i="9"/>
  <c r="F15" i="9"/>
  <c r="F14" i="9" s="1"/>
  <c r="E8" i="9"/>
  <c r="B8" i="9" s="1"/>
  <c r="E12" i="9"/>
  <c r="B12" i="9" s="1"/>
  <c r="E11" i="9"/>
  <c r="B11" i="9" s="1"/>
  <c r="B15" i="9" l="1"/>
  <c r="E14" i="9"/>
  <c r="B5" i="9"/>
  <c r="E4" i="9"/>
  <c r="E3" i="9" s="1"/>
  <c r="F3" i="9"/>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<sst xmlns="http://schemas.openxmlformats.org/spreadsheetml/2006/main" count="4311" uniqueCount="3391">
  <si>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</si>
  <si>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</si>
  <si>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</si>
  <si>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</si>
  <si>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</si>
  <si>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</si>
  <si>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</si>
  <si>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</si>
  <si>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</si>
  <si>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</si>
  <si>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</si>
  <si>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</si>
  <si>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</si>
  <si>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</si>
  <si>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</si>
  <si>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</si>
  <si>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</si>
  <si>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</si>
  <si>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</si>
  <si>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</si>
  <si>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</si>
  <si>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</si>
  <si>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</si>
  <si>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</si>
  <si>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</si>
  <si>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</si>
  <si>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</si>
  <si>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</si>
  <si>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</si>
  <si>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</si>
  <si>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</si>
  <si>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SUKOŠAN</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</si>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</sst>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3271975</v>
      </c>
      <c r="D2" s="6">
        <f>'PR-RAS'!E6</f>
        <v>3421175.6</v>
      </c>
      <c r="E2" s="6">
        <v>0</v>
      </c>
      <c r="F2" s="6">
        <v>0</v>
      </c>
      <c r="G2" s="7">
        <f t="shared" ref="G2:G983" si="0">(B2/1000)*(C2*1+D2*2)</f>
        <v>10114.3262</v>
      </c>
      <c r="H2" s="7">
        <f t="shared" ref="H2:H1479" si="1">ABS(C2-ROUND(C2,0))+ABS(D2-ROUND(D2,0))</f>
        <v>0.39999999990686774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2763657</v>
      </c>
      <c r="D46" s="1">
        <f>'PR-RAS'!E50</f>
        <v>2919520.66</v>
      </c>
      <c r="E46" s="1">
        <v>0</v>
      </c>
      <c r="F46" s="1">
        <v>0</v>
      </c>
      <c r="G46" s="2">
        <f t="shared" si="0"/>
        <v>387121.42440000002</v>
      </c>
      <c r="H46" s="2">
        <f t="shared" si="1"/>
        <v>0.33999999985098839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2749932</v>
      </c>
      <c r="D64" s="1">
        <f>'PR-RAS'!E68</f>
        <v>2899795.75</v>
      </c>
      <c r="E64" s="1">
        <v>0</v>
      </c>
      <c r="F64" s="1">
        <v>0</v>
      </c>
      <c r="G64" s="2">
        <f t="shared" si="0"/>
        <v>538619.98049999995</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2749932</v>
      </c>
      <c r="D65" s="1">
        <f>'PR-RAS'!E69</f>
        <v>2899795.75</v>
      </c>
      <c r="E65" s="1">
        <v>0</v>
      </c>
      <c r="F65" s="1">
        <v>0</v>
      </c>
      <c r="G65" s="2">
        <f t="shared" si="0"/>
        <v>547169.50399999996</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13725</v>
      </c>
      <c r="D73" s="1">
        <f>'PR-RAS'!E77</f>
        <v>19724.91</v>
      </c>
      <c r="E73" s="1">
        <v>0</v>
      </c>
      <c r="F73" s="1">
        <v>0</v>
      </c>
      <c r="G73" s="2">
        <f t="shared" si="0"/>
        <v>3828.5870399999999</v>
      </c>
      <c r="H73" s="2">
        <f t="shared" si="1"/>
        <v>9.0000000000145519E-2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13725</v>
      </c>
      <c r="D76" s="1">
        <f>'PR-RAS'!E80</f>
        <v>19724.91</v>
      </c>
      <c r="E76" s="1">
        <v>0</v>
      </c>
      <c r="F76" s="1">
        <v>0</v>
      </c>
      <c r="G76" s="2">
        <f t="shared" si="0"/>
        <v>3988.1115</v>
      </c>
      <c r="H76" s="2">
        <f t="shared" si="1"/>
        <v>9.0000000000145519E-2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11317</v>
      </c>
      <c r="D102" s="1">
        <f>'PR-RAS'!E106</f>
        <v>52660.5</v>
      </c>
      <c r="E102" s="1">
        <v>0</v>
      </c>
      <c r="F102" s="1">
        <v>0</v>
      </c>
      <c r="G102" s="2">
        <f t="shared" si="0"/>
        <v>11780.438</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11317</v>
      </c>
      <c r="D108" s="1">
        <f>'PR-RAS'!E112</f>
        <v>52660.5</v>
      </c>
      <c r="E108" s="1">
        <v>0</v>
      </c>
      <c r="F108" s="1">
        <v>0</v>
      </c>
      <c r="G108" s="2">
        <f t="shared" si="0"/>
        <v>12480.266</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11317</v>
      </c>
      <c r="D113" s="1">
        <f>'PR-RAS'!E117</f>
        <v>52660.5</v>
      </c>
      <c r="E113" s="1">
        <v>0</v>
      </c>
      <c r="F113" s="1">
        <v>0</v>
      </c>
      <c r="G113" s="2">
        <f t="shared" si="0"/>
        <v>13063.456</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16300</v>
      </c>
      <c r="D120" s="1">
        <f>'PR-RAS'!E124</f>
        <v>0</v>
      </c>
      <c r="E120" s="1">
        <v>0</v>
      </c>
      <c r="F120" s="1">
        <v>0</v>
      </c>
      <c r="G120" s="2">
        <f t="shared" si="0"/>
        <v>1939.6999999999998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16300</v>
      </c>
      <c r="D124" s="1">
        <f>'PR-RAS'!E128</f>
        <v>0</v>
      </c>
      <c r="E124" s="1">
        <v>0</v>
      </c>
      <c r="F124" s="1">
        <v>0</v>
      </c>
      <c r="G124" s="2">
        <f t="shared" si="0"/>
        <v>2004.8999999999999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250</v>
      </c>
      <c r="D125" s="1">
        <f>'PR-RAS'!E129</f>
        <v>0</v>
      </c>
      <c r="E125" s="1">
        <v>0</v>
      </c>
      <c r="F125" s="1">
        <v>0</v>
      </c>
      <c r="G125" s="2">
        <f t="shared" si="0"/>
        <v>31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16050</v>
      </c>
      <c r="D126" s="1">
        <f>'PR-RAS'!E130</f>
        <v>0</v>
      </c>
      <c r="E126" s="1">
        <v>0</v>
      </c>
      <c r="F126" s="1">
        <v>0</v>
      </c>
      <c r="G126" s="2">
        <f t="shared" si="0"/>
        <v>2006.25</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480003</v>
      </c>
      <c r="D129" s="1">
        <f>'PR-RAS'!E133</f>
        <v>448994.44</v>
      </c>
      <c r="E129" s="1">
        <v>0</v>
      </c>
      <c r="F129" s="1">
        <v>0</v>
      </c>
      <c r="G129" s="2">
        <f t="shared" si="0"/>
        <v>176382.96063999998</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480003</v>
      </c>
      <c r="D130" s="1">
        <f>'PR-RAS'!E134</f>
        <v>448994.44</v>
      </c>
      <c r="E130" s="1">
        <v>0</v>
      </c>
      <c r="F130" s="1">
        <v>0</v>
      </c>
      <c r="G130" s="2">
        <f t="shared" si="0"/>
        <v>177760.95251999999</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355798</v>
      </c>
      <c r="D131" s="1">
        <f>'PR-RAS'!E135</f>
        <v>448994.44</v>
      </c>
      <c r="E131" s="1">
        <v>0</v>
      </c>
      <c r="F131" s="1">
        <v>0</v>
      </c>
      <c r="G131" s="2">
        <f t="shared" si="0"/>
        <v>162992.29439999998</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124205</v>
      </c>
      <c r="D132" s="1">
        <f>'PR-RAS'!E136</f>
        <v>0</v>
      </c>
      <c r="E132" s="1">
        <v>0</v>
      </c>
      <c r="F132" s="1">
        <v>0</v>
      </c>
      <c r="G132" s="2">
        <f t="shared" si="0"/>
        <v>16270.855000000001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698</v>
      </c>
      <c r="D135" s="1">
        <f>'PR-RAS'!E139</f>
        <v>0</v>
      </c>
      <c r="E135" s="1">
        <v>0</v>
      </c>
      <c r="F135" s="1">
        <v>0</v>
      </c>
      <c r="G135" s="2">
        <f t="shared" si="0"/>
        <v>93.532000000000011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698</v>
      </c>
      <c r="D146" s="1">
        <f>'PR-RAS'!E150</f>
        <v>0</v>
      </c>
      <c r="E146" s="1">
        <v>0</v>
      </c>
      <c r="F146" s="1">
        <v>0</v>
      </c>
      <c r="G146" s="2">
        <f t="shared" si="0"/>
        <v>101.21</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3200013</v>
      </c>
      <c r="D147" s="1">
        <f>'PR-RAS'!E151</f>
        <v>3455837.83</v>
      </c>
      <c r="E147" s="1">
        <v>0</v>
      </c>
      <c r="F147" s="1">
        <v>0</v>
      </c>
      <c r="G147" s="2">
        <f t="shared" si="0"/>
        <v>1476306.5443599999</v>
      </c>
      <c r="H147" s="2">
        <f t="shared" si="1"/>
        <v>0.16999999992549419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2845778</v>
      </c>
      <c r="D148" s="1">
        <f>'PR-RAS'!E152</f>
        <v>2962013.33</v>
      </c>
      <c r="E148" s="1">
        <v>0</v>
      </c>
      <c r="F148" s="1">
        <v>0</v>
      </c>
      <c r="G148" s="2">
        <f t="shared" si="0"/>
        <v>1289161.2850199998</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2356043</v>
      </c>
      <c r="D149" s="1">
        <f>'PR-RAS'!E153</f>
        <v>2465835.14</v>
      </c>
      <c r="E149" s="1">
        <v>0</v>
      </c>
      <c r="F149" s="1">
        <v>0</v>
      </c>
      <c r="G149" s="2">
        <f t="shared" si="0"/>
        <v>1078581.56544</v>
      </c>
      <c r="H149" s="2">
        <f t="shared" si="1"/>
        <v>0.14000000013038516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2356043</v>
      </c>
      <c r="D150" s="1">
        <f>'PR-RAS'!E154</f>
        <v>2465835.14</v>
      </c>
      <c r="E150" s="1">
        <v>0</v>
      </c>
      <c r="F150" s="1">
        <v>0</v>
      </c>
      <c r="G150" s="2">
        <f t="shared" si="0"/>
        <v>1085869.2787200001</v>
      </c>
      <c r="H150" s="2">
        <f t="shared" si="1"/>
        <v>0.14000000013038516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108634</v>
      </c>
      <c r="D154" s="1">
        <f>'PR-RAS'!E158</f>
        <v>89315.46</v>
      </c>
      <c r="E154" s="1">
        <v>0</v>
      </c>
      <c r="F154" s="1">
        <v>0</v>
      </c>
      <c r="G154" s="2">
        <f t="shared" si="0"/>
        <v>43951.532760000009</v>
      </c>
      <c r="H154" s="2">
        <f t="shared" si="1"/>
        <v>0.46000000000640284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381101</v>
      </c>
      <c r="D155" s="1">
        <f>'PR-RAS'!E159</f>
        <v>406862.73</v>
      </c>
      <c r="E155" s="1">
        <v>0</v>
      </c>
      <c r="F155" s="1">
        <v>0</v>
      </c>
      <c r="G155" s="2">
        <f t="shared" si="0"/>
        <v>184003.27484</v>
      </c>
      <c r="H155" s="2">
        <f t="shared" si="1"/>
        <v>0.27000000001862645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381101</v>
      </c>
      <c r="D157" s="1">
        <f>'PR-RAS'!E161</f>
        <v>406862.73</v>
      </c>
      <c r="E157" s="1">
        <v>0</v>
      </c>
      <c r="F157" s="1">
        <v>0</v>
      </c>
      <c r="G157" s="2">
        <f t="shared" si="0"/>
        <v>186392.92775999999</v>
      </c>
      <c r="H157" s="2">
        <f t="shared" si="1"/>
        <v>0.27000000001862645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353487</v>
      </c>
      <c r="D159" s="1">
        <f>'PR-RAS'!E163</f>
        <v>493580.75000000006</v>
      </c>
      <c r="E159" s="1">
        <v>0</v>
      </c>
      <c r="F159" s="1">
        <v>0</v>
      </c>
      <c r="G159" s="2">
        <f t="shared" si="0"/>
        <v>211822.46299999999</v>
      </c>
      <c r="H159" s="2">
        <f t="shared" si="1"/>
        <v>0.24999999994179234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54080</v>
      </c>
      <c r="D160" s="1">
        <f>'PR-RAS'!E164</f>
        <v>104913.54</v>
      </c>
      <c r="E160" s="1">
        <v>0</v>
      </c>
      <c r="F160" s="1">
        <v>0</v>
      </c>
      <c r="G160" s="2">
        <f t="shared" si="0"/>
        <v>41961.225719999995</v>
      </c>
      <c r="H160" s="2">
        <f t="shared" si="1"/>
        <v>0.46000000000640284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8900</v>
      </c>
      <c r="E161" s="1">
        <v>0</v>
      </c>
      <c r="F161" s="1">
        <v>0</v>
      </c>
      <c r="G161" s="2">
        <f t="shared" si="0"/>
        <v>2848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52631</v>
      </c>
      <c r="D162" s="1">
        <f>'PR-RAS'!E166</f>
        <v>93281.54</v>
      </c>
      <c r="E162" s="1">
        <v>0</v>
      </c>
      <c r="F162" s="1">
        <v>0</v>
      </c>
      <c r="G162" s="2">
        <f t="shared" si="0"/>
        <v>38510.246879999999</v>
      </c>
      <c r="H162" s="2">
        <f t="shared" si="1"/>
        <v>0.46000000000640284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413</v>
      </c>
      <c r="D163" s="1">
        <f>'PR-RAS'!E167</f>
        <v>0</v>
      </c>
      <c r="E163" s="1">
        <v>0</v>
      </c>
      <c r="F163" s="1">
        <v>0</v>
      </c>
      <c r="G163" s="2">
        <f t="shared" si="0"/>
        <v>66.906000000000006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1036</v>
      </c>
      <c r="D164" s="1">
        <f>'PR-RAS'!E168</f>
        <v>2732</v>
      </c>
      <c r="E164" s="1">
        <v>0</v>
      </c>
      <c r="F164" s="1">
        <v>0</v>
      </c>
      <c r="G164" s="2">
        <f t="shared" si="0"/>
        <v>1059.5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92134</v>
      </c>
      <c r="D165" s="1">
        <f>'PR-RAS'!E169</f>
        <v>200407.66</v>
      </c>
      <c r="E165" s="1">
        <v>0</v>
      </c>
      <c r="F165" s="1">
        <v>0</v>
      </c>
      <c r="G165" s="2">
        <f t="shared" si="0"/>
        <v>80843.688480000012</v>
      </c>
      <c r="H165" s="2">
        <f t="shared" si="1"/>
        <v>0.33999999999650754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12274</v>
      </c>
      <c r="D166" s="1">
        <f>'PR-RAS'!E170</f>
        <v>15869.34</v>
      </c>
      <c r="E166" s="1">
        <v>0</v>
      </c>
      <c r="F166" s="1">
        <v>0</v>
      </c>
      <c r="G166" s="2">
        <f t="shared" si="0"/>
        <v>7262.0922</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17044</v>
      </c>
      <c r="D167" s="1">
        <f>'PR-RAS'!E171</f>
        <v>41969.57</v>
      </c>
      <c r="E167" s="1">
        <v>0</v>
      </c>
      <c r="F167" s="1">
        <v>0</v>
      </c>
      <c r="G167" s="2">
        <f t="shared" si="0"/>
        <v>16763.201240000002</v>
      </c>
      <c r="H167" s="2">
        <f t="shared" si="1"/>
        <v>0.43000000000029104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48117</v>
      </c>
      <c r="D168" s="1">
        <f>'PR-RAS'!E172</f>
        <v>129551.66</v>
      </c>
      <c r="E168" s="1">
        <v>0</v>
      </c>
      <c r="F168" s="1">
        <v>0</v>
      </c>
      <c r="G168" s="2">
        <f t="shared" si="0"/>
        <v>51305.793440000001</v>
      </c>
      <c r="H168" s="2">
        <f t="shared" si="1"/>
        <v>0.33999999999650754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8398</v>
      </c>
      <c r="D169" s="1">
        <f>'PR-RAS'!E173</f>
        <v>5406.13</v>
      </c>
      <c r="E169" s="1">
        <v>0</v>
      </c>
      <c r="F169" s="1">
        <v>0</v>
      </c>
      <c r="G169" s="2">
        <f t="shared" si="0"/>
        <v>3227.3236800000004</v>
      </c>
      <c r="H169" s="2">
        <f t="shared" si="1"/>
        <v>0.13000000000010914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5965</v>
      </c>
      <c r="D170" s="1">
        <f>'PR-RAS'!E174</f>
        <v>7610.96</v>
      </c>
      <c r="E170" s="1">
        <v>0</v>
      </c>
      <c r="F170" s="1">
        <v>0</v>
      </c>
      <c r="G170" s="2">
        <f t="shared" si="0"/>
        <v>3580.5894800000001</v>
      </c>
      <c r="H170" s="2">
        <f t="shared" si="1"/>
        <v>3.999999999996362E-2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336</v>
      </c>
      <c r="D172" s="1">
        <f>'PR-RAS'!E176</f>
        <v>0</v>
      </c>
      <c r="E172" s="1">
        <v>0</v>
      </c>
      <c r="F172" s="1">
        <v>0</v>
      </c>
      <c r="G172" s="2">
        <f t="shared" si="0"/>
        <v>57.456000000000003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187197</v>
      </c>
      <c r="D173" s="1">
        <f>'PR-RAS'!E177</f>
        <v>172582.71</v>
      </c>
      <c r="E173" s="1">
        <v>0</v>
      </c>
      <c r="F173" s="1">
        <v>0</v>
      </c>
      <c r="G173" s="2">
        <f t="shared" si="0"/>
        <v>91566.336239999975</v>
      </c>
      <c r="H173" s="2">
        <f t="shared" si="1"/>
        <v>0.29000000000814907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3907</v>
      </c>
      <c r="D174" s="1">
        <f>'PR-RAS'!E178</f>
        <v>7929.26</v>
      </c>
      <c r="E174" s="1">
        <v>0</v>
      </c>
      <c r="F174" s="1">
        <v>0</v>
      </c>
      <c r="G174" s="2">
        <f t="shared" si="0"/>
        <v>3419.43496</v>
      </c>
      <c r="H174" s="2">
        <f t="shared" si="1"/>
        <v>0.26000000000021828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63708</v>
      </c>
      <c r="D175" s="1">
        <f>'PR-RAS'!E179</f>
        <v>10562.5</v>
      </c>
      <c r="E175" s="1">
        <v>0</v>
      </c>
      <c r="F175" s="1">
        <v>0</v>
      </c>
      <c r="G175" s="2">
        <f t="shared" si="0"/>
        <v>14760.941999999999</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1100</v>
      </c>
      <c r="D176" s="1">
        <f>'PR-RAS'!E180</f>
        <v>0</v>
      </c>
      <c r="E176" s="1">
        <v>0</v>
      </c>
      <c r="F176" s="1">
        <v>0</v>
      </c>
      <c r="G176" s="2">
        <f t="shared" si="0"/>
        <v>192.5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18316</v>
      </c>
      <c r="D177" s="1">
        <f>'PR-RAS'!E181</f>
        <v>16941.349999999999</v>
      </c>
      <c r="E177" s="1">
        <v>0</v>
      </c>
      <c r="F177" s="1">
        <v>0</v>
      </c>
      <c r="G177" s="2">
        <f t="shared" si="0"/>
        <v>9186.9711999999981</v>
      </c>
      <c r="H177" s="2">
        <f t="shared" si="1"/>
        <v>0.34999999999854481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91360</v>
      </c>
      <c r="D178" s="1">
        <f>'PR-RAS'!E182</f>
        <v>114113.75</v>
      </c>
      <c r="E178" s="1">
        <v>0</v>
      </c>
      <c r="F178" s="1">
        <v>0</v>
      </c>
      <c r="G178" s="2">
        <f t="shared" si="0"/>
        <v>56566.987499999996</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638</v>
      </c>
      <c r="D179" s="1">
        <f>'PR-RAS'!E183</f>
        <v>4167.5</v>
      </c>
      <c r="E179" s="1">
        <v>0</v>
      </c>
      <c r="F179" s="1">
        <v>0</v>
      </c>
      <c r="G179" s="2">
        <f t="shared" si="0"/>
        <v>1597.194</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3606</v>
      </c>
      <c r="D180" s="1">
        <f>'PR-RAS'!E184</f>
        <v>14293.35</v>
      </c>
      <c r="E180" s="1">
        <v>0</v>
      </c>
      <c r="F180" s="1">
        <v>0</v>
      </c>
      <c r="G180" s="2">
        <f t="shared" si="0"/>
        <v>5762.4933000000001</v>
      </c>
      <c r="H180" s="2">
        <f t="shared" si="1"/>
        <v>0.3500000000003638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4562</v>
      </c>
      <c r="D181" s="1">
        <f>'PR-RAS'!E185</f>
        <v>4575</v>
      </c>
      <c r="E181" s="1">
        <v>0</v>
      </c>
      <c r="F181" s="1">
        <v>0</v>
      </c>
      <c r="G181" s="2">
        <f t="shared" si="0"/>
        <v>2468.16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20076</v>
      </c>
      <c r="D184" s="1">
        <f>'PR-RAS'!E188</f>
        <v>15676.84</v>
      </c>
      <c r="E184" s="1">
        <v>0</v>
      </c>
      <c r="F184" s="1">
        <v>0</v>
      </c>
      <c r="G184" s="2">
        <f t="shared" si="0"/>
        <v>9411.6314399999992</v>
      </c>
      <c r="H184" s="2">
        <f t="shared" si="1"/>
        <v>0.15999999999985448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4460</v>
      </c>
      <c r="D185" s="1">
        <f>'PR-RAS'!E189</f>
        <v>0</v>
      </c>
      <c r="E185" s="1">
        <v>0</v>
      </c>
      <c r="F185" s="1">
        <v>0</v>
      </c>
      <c r="G185" s="2">
        <f t="shared" si="0"/>
        <v>820.64</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2038</v>
      </c>
      <c r="D186" s="1">
        <f>'PR-RAS'!E190</f>
        <v>670.12</v>
      </c>
      <c r="E186" s="1">
        <v>0</v>
      </c>
      <c r="F186" s="1">
        <v>0</v>
      </c>
      <c r="G186" s="2">
        <f t="shared" si="0"/>
        <v>624.97439999999995</v>
      </c>
      <c r="H186" s="2">
        <f t="shared" si="1"/>
        <v>0.12000000000000455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350</v>
      </c>
      <c r="D188" s="1">
        <f>'PR-RAS'!E192</f>
        <v>400</v>
      </c>
      <c r="E188" s="1">
        <v>0</v>
      </c>
      <c r="F188" s="1">
        <v>0</v>
      </c>
      <c r="G188" s="2">
        <f t="shared" si="0"/>
        <v>215.05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5063</v>
      </c>
      <c r="D189" s="1">
        <f>'PR-RAS'!E193</f>
        <v>6475</v>
      </c>
      <c r="E189" s="1">
        <v>0</v>
      </c>
      <c r="F189" s="1">
        <v>0</v>
      </c>
      <c r="G189" s="2">
        <f t="shared" si="0"/>
        <v>3386.444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8165</v>
      </c>
      <c r="D191" s="1">
        <f>'PR-RAS'!E195</f>
        <v>8131.72</v>
      </c>
      <c r="E191" s="1">
        <v>0</v>
      </c>
      <c r="F191" s="1">
        <v>0</v>
      </c>
      <c r="G191" s="2">
        <f t="shared" si="0"/>
        <v>4641.4036000000006</v>
      </c>
      <c r="H191" s="2">
        <f t="shared" si="1"/>
        <v>0.27999999999974534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748</v>
      </c>
      <c r="D248" s="1">
        <f>'PR-RAS'!E252</f>
        <v>243.75</v>
      </c>
      <c r="E248" s="1">
        <v>0</v>
      </c>
      <c r="F248" s="1">
        <v>0</v>
      </c>
      <c r="G248" s="2">
        <f t="shared" si="0"/>
        <v>305.16849999999999</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748</v>
      </c>
      <c r="D255" s="1">
        <f>'PR-RAS'!E259</f>
        <v>243.75</v>
      </c>
      <c r="E255" s="1">
        <v>0</v>
      </c>
      <c r="F255" s="1">
        <v>0</v>
      </c>
      <c r="G255" s="2">
        <f t="shared" si="0"/>
        <v>313.81700000000001</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748</v>
      </c>
      <c r="D257" s="1">
        <f>'PR-RAS'!E261</f>
        <v>243.75</v>
      </c>
      <c r="E257" s="1">
        <v>0</v>
      </c>
      <c r="F257" s="1">
        <v>0</v>
      </c>
      <c r="G257" s="2">
        <f t="shared" si="0"/>
        <v>316.28800000000001</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3200013</v>
      </c>
      <c r="D285" s="1">
        <f>'PR-RAS'!E289</f>
        <v>3455837.83</v>
      </c>
      <c r="E285" s="1">
        <v>0</v>
      </c>
      <c r="F285" s="1">
        <v>0</v>
      </c>
      <c r="G285" s="2">
        <f t="shared" si="0"/>
        <v>2871719.57944</v>
      </c>
      <c r="H285" s="2">
        <f t="shared" si="1"/>
        <v>0.16999999992549419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71962</v>
      </c>
      <c r="D286" s="1">
        <f>'PR-RAS'!E290</f>
        <v>0</v>
      </c>
      <c r="E286" s="1">
        <v>0</v>
      </c>
      <c r="F286" s="1">
        <v>0</v>
      </c>
      <c r="G286" s="2">
        <f t="shared" si="0"/>
        <v>20509.169999999998</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34662.229999999981</v>
      </c>
      <c r="E287" s="1">
        <v>0</v>
      </c>
      <c r="F287" s="1">
        <v>0</v>
      </c>
      <c r="G287" s="2">
        <f t="shared" si="0"/>
        <v>19826.795559999988</v>
      </c>
      <c r="H287" s="2">
        <f t="shared" si="1"/>
        <v>0.22999999998137355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2672.33</v>
      </c>
      <c r="E288" s="1">
        <v>0</v>
      </c>
      <c r="F288" s="1">
        <v>0</v>
      </c>
      <c r="G288" s="2">
        <f t="shared" si="0"/>
        <v>1533.9174199999998</v>
      </c>
      <c r="H288" s="2">
        <f t="shared" si="1"/>
        <v>0.32999999999992724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72535</v>
      </c>
      <c r="D289" s="1">
        <f>'PR-RAS'!E293</f>
        <v>0</v>
      </c>
      <c r="E289" s="1">
        <v>0</v>
      </c>
      <c r="F289" s="1">
        <v>0</v>
      </c>
      <c r="G289" s="2">
        <f t="shared" si="0"/>
        <v>20890.079999999998</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16674</v>
      </c>
      <c r="D345" s="1">
        <f>'PR-RAS'!E350</f>
        <v>0</v>
      </c>
      <c r="E345" s="1">
        <v>0</v>
      </c>
      <c r="F345" s="1">
        <v>0</v>
      </c>
      <c r="G345" s="2">
        <f t="shared" si="0"/>
        <v>5735.8559999999998</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16674</v>
      </c>
      <c r="D358" s="1">
        <f>'PR-RAS'!E363</f>
        <v>0</v>
      </c>
      <c r="E358" s="1">
        <v>0</v>
      </c>
      <c r="F358" s="1">
        <v>0</v>
      </c>
      <c r="G358" s="2">
        <f t="shared" si="0"/>
        <v>5952.6179999999995</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16050</v>
      </c>
      <c r="D364" s="1">
        <f>'PR-RAS'!E369</f>
        <v>0</v>
      </c>
      <c r="E364" s="1">
        <v>0</v>
      </c>
      <c r="F364" s="1">
        <v>0</v>
      </c>
      <c r="G364" s="2">
        <f t="shared" si="0"/>
        <v>5826.15</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16050</v>
      </c>
      <c r="D366" s="1">
        <f>'PR-RAS'!E371</f>
        <v>0</v>
      </c>
      <c r="E366" s="1">
        <v>0</v>
      </c>
      <c r="F366" s="1">
        <v>0</v>
      </c>
      <c r="G366" s="2">
        <f t="shared" si="0"/>
        <v>5858.25</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624</v>
      </c>
      <c r="D378" s="1">
        <f>'PR-RAS'!E383</f>
        <v>0</v>
      </c>
      <c r="E378" s="1">
        <v>0</v>
      </c>
      <c r="F378" s="1">
        <v>0</v>
      </c>
      <c r="G378" s="2">
        <f t="shared" si="0"/>
        <v>235.24799999999999</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624</v>
      </c>
      <c r="D379" s="1">
        <f>'PR-RAS'!E384</f>
        <v>0</v>
      </c>
      <c r="E379" s="1">
        <v>0</v>
      </c>
      <c r="F379" s="1">
        <v>0</v>
      </c>
      <c r="G379" s="2">
        <f t="shared" si="0"/>
        <v>235.87200000000001</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16674</v>
      </c>
      <c r="D403" s="1">
        <f>'PR-RAS'!E408</f>
        <v>0</v>
      </c>
      <c r="E403" s="1">
        <v>0</v>
      </c>
      <c r="F403" s="1">
        <v>0</v>
      </c>
      <c r="G403" s="2">
        <f t="shared" si="0"/>
        <v>6702.9480000000003</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3271975</v>
      </c>
      <c r="D407" s="1">
        <f>'PR-RAS'!E412</f>
        <v>3421175.6</v>
      </c>
      <c r="E407" s="1">
        <v>0</v>
      </c>
      <c r="F407" s="1">
        <v>0</v>
      </c>
      <c r="G407" s="2">
        <f t="shared" si="0"/>
        <v>4106416.4372</v>
      </c>
      <c r="H407" s="2">
        <f t="shared" si="1"/>
        <v>0.39999999990686774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3216687</v>
      </c>
      <c r="D408" s="1">
        <f>'PR-RAS'!E413</f>
        <v>3455837.83</v>
      </c>
      <c r="E408" s="1">
        <v>0</v>
      </c>
      <c r="F408" s="1">
        <v>0</v>
      </c>
      <c r="G408" s="2">
        <f t="shared" si="0"/>
        <v>4122243.6026199996</v>
      </c>
      <c r="H408" s="2">
        <f t="shared" si="1"/>
        <v>0.16999999992549419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55288</v>
      </c>
      <c r="D409" s="1">
        <f>'PR-RAS'!E414</f>
        <v>0</v>
      </c>
      <c r="E409" s="1">
        <v>0</v>
      </c>
      <c r="F409" s="1">
        <v>0</v>
      </c>
      <c r="G409" s="2">
        <f t="shared" si="0"/>
        <v>22557.503999999997</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34662.229999999981</v>
      </c>
      <c r="E410" s="1">
        <v>0</v>
      </c>
      <c r="F410" s="1">
        <v>0</v>
      </c>
      <c r="G410" s="2">
        <f t="shared" si="0"/>
        <v>28353.704139999983</v>
      </c>
      <c r="H410" s="2">
        <f t="shared" si="1"/>
        <v>0.22999999998137355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2672.33</v>
      </c>
      <c r="E411" s="1">
        <v>0</v>
      </c>
      <c r="F411" s="1">
        <v>0</v>
      </c>
      <c r="G411" s="2">
        <f t="shared" si="0"/>
        <v>2191.3105999999998</v>
      </c>
      <c r="H411" s="2">
        <f t="shared" si="1"/>
        <v>0.32999999999992724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72535</v>
      </c>
      <c r="D412" s="1">
        <f>'PR-RAS'!E417</f>
        <v>0</v>
      </c>
      <c r="E412" s="1">
        <v>0</v>
      </c>
      <c r="F412" s="1">
        <v>0</v>
      </c>
      <c r="G412" s="2">
        <f t="shared" si="0"/>
        <v>29811.884999999998</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3271975</v>
      </c>
      <c r="D633" s="1">
        <f>'PR-RAS'!E639</f>
        <v>3421175.6</v>
      </c>
      <c r="E633" s="1">
        <v>0</v>
      </c>
      <c r="F633" s="1">
        <v>0</v>
      </c>
      <c r="G633" s="2">
        <f t="shared" si="0"/>
        <v>6392254.1583999991</v>
      </c>
      <c r="H633" s="2">
        <f t="shared" si="1"/>
        <v>0.39999999990686774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3216687</v>
      </c>
      <c r="D634" s="1">
        <f>'PR-RAS'!E640</f>
        <v>3455837.83</v>
      </c>
      <c r="E634" s="1">
        <v>0</v>
      </c>
      <c r="F634" s="1">
        <v>0</v>
      </c>
      <c r="G634" s="2">
        <f t="shared" si="0"/>
        <v>6411253.5637800004</v>
      </c>
      <c r="H634" s="2">
        <f t="shared" si="1"/>
        <v>0.16999999992549419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55288</v>
      </c>
      <c r="D635" s="1">
        <f>'PR-RAS'!E641</f>
        <v>0</v>
      </c>
      <c r="E635" s="1">
        <v>0</v>
      </c>
      <c r="F635" s="1">
        <v>0</v>
      </c>
      <c r="G635" s="2">
        <f t="shared" si="0"/>
        <v>35052.591999999997</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34662.229999999981</v>
      </c>
      <c r="E636" s="1">
        <v>0</v>
      </c>
      <c r="F636" s="1">
        <v>0</v>
      </c>
      <c r="G636" s="2">
        <f t="shared" si="0"/>
        <v>44021.032099999975</v>
      </c>
      <c r="H636" s="2">
        <f t="shared" si="1"/>
        <v>0.22999999998137355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2672.33</v>
      </c>
      <c r="E637" s="1">
        <v>0</v>
      </c>
      <c r="F637" s="1">
        <v>0</v>
      </c>
      <c r="G637" s="2">
        <f t="shared" si="0"/>
        <v>3399.2037599999999</v>
      </c>
      <c r="H637" s="2">
        <f t="shared" si="1"/>
        <v>0.32999999999992724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72535</v>
      </c>
      <c r="D638" s="1">
        <f>'PR-RAS'!E644</f>
        <v>0</v>
      </c>
      <c r="E638" s="1">
        <v>0</v>
      </c>
      <c r="F638" s="1">
        <v>0</v>
      </c>
      <c r="G638" s="2">
        <f t="shared" si="0"/>
        <v>46204.794999999998</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0"/>
        <v>0</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17247</v>
      </c>
      <c r="D640" s="1">
        <f>'PR-RAS'!E646</f>
        <v>31989.89999999998</v>
      </c>
      <c r="E640" s="1">
        <v>0</v>
      </c>
      <c r="F640" s="1">
        <v>0</v>
      </c>
      <c r="G640" s="2">
        <f t="shared" si="0"/>
        <v>51903.925199999976</v>
      </c>
      <c r="H640" s="2">
        <f t="shared" si="1"/>
        <v>0.10000000002037268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454201</v>
      </c>
      <c r="D641" s="1">
        <f>'PR-RAS'!E647</f>
        <v>493326.46</v>
      </c>
      <c r="E641" s="1">
        <v>0</v>
      </c>
      <c r="F641" s="1">
        <v>0</v>
      </c>
      <c r="G641" s="2">
        <f t="shared" si="0"/>
        <v>922146.50879999995</v>
      </c>
      <c r="H641" s="2">
        <f t="shared" si="1"/>
        <v>0.46000000002095476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0"/>
        <v>0</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0"/>
        <v>0</v>
      </c>
      <c r="H643" s="2">
        <f t="shared" si="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0"/>
        <v>0</v>
      </c>
      <c r="H644" s="2">
        <f t="shared" si="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0"/>
        <v>0</v>
      </c>
      <c r="H645" s="2">
        <f t="shared" si="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49</v>
      </c>
      <c r="E647" s="1">
        <v>0</v>
      </c>
      <c r="F647" s="1">
        <v>0</v>
      </c>
      <c r="G647" s="2">
        <f t="shared" si="0"/>
        <v>94.316000000000003</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43</v>
      </c>
      <c r="E649" s="1">
        <v>0</v>
      </c>
      <c r="F649" s="1">
        <v>0</v>
      </c>
      <c r="G649" s="2">
        <f t="shared" si="0"/>
        <v>82.944000000000003</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2743932</v>
      </c>
      <c r="D668" s="1">
        <f>'PR-RAS'!E675</f>
        <v>2894795.75</v>
      </c>
      <c r="E668" s="1">
        <v>0</v>
      </c>
      <c r="F668" s="1">
        <v>0</v>
      </c>
      <c r="G668" s="2">
        <f t="shared" si="0"/>
        <v>5691860.1745000007</v>
      </c>
      <c r="H668" s="2">
        <f t="shared" si="1"/>
        <v>0.25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6000</v>
      </c>
      <c r="D669" s="1">
        <f>'PR-RAS'!E676</f>
        <v>5000</v>
      </c>
      <c r="E669" s="1">
        <v>0</v>
      </c>
      <c r="F669" s="1">
        <v>0</v>
      </c>
      <c r="G669" s="2">
        <f t="shared" si="0"/>
        <v>10688</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11317</v>
      </c>
      <c r="D703" s="1">
        <f>'PR-RAS'!E710</f>
        <v>47748</v>
      </c>
      <c r="E703" s="1">
        <v>0</v>
      </c>
      <c r="F703" s="1">
        <v>0</v>
      </c>
      <c r="G703" s="2">
        <f t="shared" si="0"/>
        <v>74982.725999999995</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15050</v>
      </c>
      <c r="D709" s="1">
        <f>'PR-RAS'!E716</f>
        <v>0</v>
      </c>
      <c r="E709" s="1">
        <v>0</v>
      </c>
      <c r="F709" s="1">
        <v>0</v>
      </c>
      <c r="G709" s="2">
        <f t="shared" si="0"/>
        <v>10655.4</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3703</v>
      </c>
      <c r="D710" s="1">
        <f>'PR-RAS'!E717</f>
        <v>7086.52</v>
      </c>
      <c r="E710" s="1">
        <v>0</v>
      </c>
      <c r="F710" s="1">
        <v>0</v>
      </c>
      <c r="G710" s="2">
        <f t="shared" si="0"/>
        <v>12674.112359999999</v>
      </c>
      <c r="H710" s="2">
        <f t="shared" si="1"/>
        <v>0.47999999999956344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52631</v>
      </c>
      <c r="D711" s="1">
        <f>'PR-RAS'!E718</f>
        <v>93281.54</v>
      </c>
      <c r="E711" s="1">
        <v>0</v>
      </c>
      <c r="F711" s="1">
        <v>0</v>
      </c>
      <c r="G711" s="2">
        <f t="shared" si="0"/>
        <v>169827.79679999998</v>
      </c>
      <c r="H711" s="2">
        <f t="shared" si="1"/>
        <v>0.46000000000640284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3606</v>
      </c>
      <c r="D715" s="1">
        <f>'PR-RAS'!E722</f>
        <v>14293.35</v>
      </c>
      <c r="E715" s="1">
        <v>0</v>
      </c>
      <c r="F715" s="1">
        <v>0</v>
      </c>
      <c r="G715" s="2">
        <f t="shared" si="0"/>
        <v>22985.587800000001</v>
      </c>
      <c r="H715" s="2">
        <f t="shared" si="1"/>
        <v>0.3500000000003638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748</v>
      </c>
      <c r="D821" s="1">
        <f>'PR-RAS'!E828</f>
        <v>243.75</v>
      </c>
      <c r="E821" s="1">
        <v>0</v>
      </c>
      <c r="F821" s="1">
        <v>0</v>
      </c>
      <c r="G821" s="2">
        <f t="shared" si="0"/>
        <v>1013.1099999999999</v>
      </c>
      <c r="H821" s="2">
        <f t="shared" si="1"/>
        <v>0.25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540820.34</v>
      </c>
      <c r="D1480" s="6"/>
      <c r="E1480" s="6">
        <v>0</v>
      </c>
      <c r="F1480" s="6">
        <v>0</v>
      </c>
      <c r="G1480" s="7">
        <f t="shared" ref="G1480:G1580" si="25">B1480/1000*C1480</f>
        <v>540.82033999999999</v>
      </c>
      <c r="H1480" s="7">
        <f t="shared" ref="H1480:H1580" si="26">ABS(C1480-ROUND(C1480,0))</f>
        <v>0.33999999996740371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3479280.3499999996</v>
      </c>
      <c r="D1481" s="1">
        <v>0</v>
      </c>
      <c r="E1481" s="1">
        <v>0</v>
      </c>
      <c r="F1481" s="1">
        <v>0</v>
      </c>
      <c r="G1481" s="2">
        <f t="shared" si="25"/>
        <v>6958.5606999999991</v>
      </c>
      <c r="H1481" s="2">
        <f t="shared" si="26"/>
        <v>0.34999999962747097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3479280.3499999996</v>
      </c>
      <c r="D1483" s="1">
        <v>0</v>
      </c>
      <c r="E1483" s="1">
        <v>0</v>
      </c>
      <c r="F1483" s="1">
        <v>0</v>
      </c>
      <c r="G1483" s="2">
        <f t="shared" si="25"/>
        <v>13917.121399999998</v>
      </c>
      <c r="H1483" s="2">
        <f t="shared" si="26"/>
        <v>0.34999999962747097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2987152.8</v>
      </c>
      <c r="D1484" s="1">
        <v>0</v>
      </c>
      <c r="E1484" s="1">
        <v>0</v>
      </c>
      <c r="F1484" s="1">
        <v>0</v>
      </c>
      <c r="G1484" s="2">
        <f t="shared" si="25"/>
        <v>14935.763999999999</v>
      </c>
      <c r="H1484" s="2">
        <f t="shared" si="26"/>
        <v>0.20000000018626451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491883.8</v>
      </c>
      <c r="D1485" s="1">
        <v>0</v>
      </c>
      <c r="E1485" s="1">
        <v>0</v>
      </c>
      <c r="F1485" s="1">
        <v>0</v>
      </c>
      <c r="G1485" s="2">
        <f t="shared" si="25"/>
        <v>2951.3027999999999</v>
      </c>
      <c r="H1485" s="2">
        <f t="shared" si="26"/>
        <v>0.20000000001164153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243.75</v>
      </c>
      <c r="D1489" s="1">
        <v>0</v>
      </c>
      <c r="E1489" s="1">
        <v>0</v>
      </c>
      <c r="F1489" s="1">
        <v>0</v>
      </c>
      <c r="G1489" s="2">
        <f t="shared" si="25"/>
        <v>2.4375</v>
      </c>
      <c r="H1489" s="2">
        <f t="shared" si="26"/>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3465902.94</v>
      </c>
      <c r="D1499" s="1">
        <v>0</v>
      </c>
      <c r="E1499" s="1">
        <v>0</v>
      </c>
      <c r="F1499" s="1">
        <v>0</v>
      </c>
      <c r="G1499" s="2">
        <f t="shared" si="25"/>
        <v>69318.058799999999</v>
      </c>
      <c r="H1499" s="2">
        <f t="shared" si="26"/>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3465902.94</v>
      </c>
      <c r="D1501" s="1">
        <v>0</v>
      </c>
      <c r="E1501" s="1">
        <v>0</v>
      </c>
      <c r="F1501" s="1">
        <v>0</v>
      </c>
      <c r="G1501" s="2">
        <f t="shared" si="25"/>
        <v>76249.864679999999</v>
      </c>
      <c r="H1501" s="2">
        <f t="shared" si="26"/>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2961797.5</v>
      </c>
      <c r="D1502" s="1">
        <v>0</v>
      </c>
      <c r="E1502" s="1">
        <v>0</v>
      </c>
      <c r="F1502" s="1">
        <v>0</v>
      </c>
      <c r="G1502" s="2">
        <f t="shared" si="25"/>
        <v>68121.342499999999</v>
      </c>
      <c r="H1502" s="2">
        <f t="shared" si="26"/>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503861.69</v>
      </c>
      <c r="D1503" s="1">
        <v>0</v>
      </c>
      <c r="E1503" s="1">
        <v>0</v>
      </c>
      <c r="F1503" s="1">
        <v>0</v>
      </c>
      <c r="G1503" s="2">
        <f t="shared" si="25"/>
        <v>12092.680560000001</v>
      </c>
      <c r="H1503" s="2">
        <f t="shared" si="26"/>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243.75</v>
      </c>
      <c r="D1507" s="1">
        <v>0</v>
      </c>
      <c r="E1507" s="1">
        <v>0</v>
      </c>
      <c r="F1507" s="1">
        <v>0</v>
      </c>
      <c r="G1507" s="2">
        <f t="shared" si="25"/>
        <v>6.8250000000000002</v>
      </c>
      <c r="H1507" s="2">
        <f t="shared" si="26"/>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554197.74999999953</v>
      </c>
      <c r="D1517" s="1">
        <v>0</v>
      </c>
      <c r="E1517" s="1">
        <v>0</v>
      </c>
      <c r="F1517" s="1">
        <v>0</v>
      </c>
      <c r="G1517" s="2">
        <f t="shared" si="25"/>
        <v>21059.514499999983</v>
      </c>
      <c r="H1517" s="2">
        <f t="shared" si="26"/>
        <v>0.25000000046566129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8218.619999999999</v>
      </c>
      <c r="D1518" s="1">
        <v>0</v>
      </c>
      <c r="E1518" s="1">
        <v>0</v>
      </c>
      <c r="F1518" s="1">
        <v>0</v>
      </c>
      <c r="G1518" s="2">
        <f t="shared" si="25"/>
        <v>320.52617999999995</v>
      </c>
      <c r="H1518" s="2">
        <f t="shared" si="26"/>
        <v>0.38000000000101863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8218.619999999999</v>
      </c>
      <c r="D1519" s="1">
        <v>0</v>
      </c>
      <c r="E1519" s="1">
        <v>0</v>
      </c>
      <c r="F1519" s="1">
        <v>0</v>
      </c>
      <c r="G1519" s="2">
        <f t="shared" si="25"/>
        <v>328.74479999999994</v>
      </c>
      <c r="H1519" s="2">
        <f t="shared" si="26"/>
        <v>0.38000000000101863</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502.21</v>
      </c>
      <c r="D1522" s="1">
        <v>0</v>
      </c>
      <c r="E1522" s="1">
        <v>0</v>
      </c>
      <c r="F1522" s="1">
        <v>0</v>
      </c>
      <c r="G1522" s="2">
        <f t="shared" si="25"/>
        <v>21.595029999999998</v>
      </c>
      <c r="H1522" s="2">
        <f t="shared" si="26"/>
        <v>0.20999999999997954</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7716.41</v>
      </c>
      <c r="D1523" s="1">
        <v>0</v>
      </c>
      <c r="E1523" s="1">
        <v>0</v>
      </c>
      <c r="F1523" s="1">
        <v>0</v>
      </c>
      <c r="G1523" s="2">
        <f t="shared" si="25"/>
        <v>339.52203999999995</v>
      </c>
      <c r="H1523" s="2">
        <f t="shared" si="26"/>
        <v>0.40999999999985448</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545979.13</v>
      </c>
      <c r="D1576" s="1">
        <v>0</v>
      </c>
      <c r="E1576" s="1">
        <v>0</v>
      </c>
      <c r="F1576" s="1">
        <v>0</v>
      </c>
      <c r="G1576" s="2">
        <f t="shared" si="25"/>
        <v>52959.975610000001</v>
      </c>
      <c r="H1576" s="2">
        <f t="shared" si="26"/>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545979.13</v>
      </c>
      <c r="D1578" s="1">
        <v>0</v>
      </c>
      <c r="E1578" s="1">
        <v>0</v>
      </c>
      <c r="F1578" s="1">
        <v>0</v>
      </c>
      <c r="G1578" s="2">
        <f t="shared" si="25"/>
        <v>54051.933870000001</v>
      </c>
      <c r="H1578" s="2">
        <f t="shared" si="26"/>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8" t="s">
        <v>22</v>
      </c>
      <c r="B2" s="329"/>
      <c r="C2" s="329"/>
      <c r="D2" s="329"/>
      <c r="E2" s="329"/>
      <c r="F2" s="329"/>
      <c r="G2" s="329"/>
      <c r="H2" s="329"/>
      <c r="I2" s="329"/>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30" t="s">
        <v>24</v>
      </c>
      <c r="B4" s="331"/>
      <c r="C4" s="331"/>
      <c r="D4" s="331"/>
      <c r="E4" s="331"/>
      <c r="F4" s="331"/>
      <c r="G4" s="331"/>
      <c r="H4" s="331"/>
      <c r="I4" s="331"/>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12972</v>
      </c>
      <c r="H6" s="20" t="s">
        <v>26</v>
      </c>
      <c r="I6" s="21" t="s">
        <v>27</v>
      </c>
      <c r="J6" s="4"/>
      <c r="L6" s="4"/>
      <c r="M6" s="4"/>
      <c r="N6" s="4"/>
      <c r="O6" s="4"/>
      <c r="P6" s="4"/>
      <c r="Q6" s="4"/>
      <c r="R6" s="4"/>
      <c r="S6" s="4"/>
      <c r="T6" s="4"/>
      <c r="U6" s="4"/>
      <c r="V6" s="4"/>
      <c r="W6" s="4"/>
      <c r="X6" s="4"/>
    </row>
    <row r="7" spans="1:24" ht="15" customHeight="1" x14ac:dyDescent="0.2">
      <c r="B7" s="22"/>
      <c r="C7" s="23"/>
      <c r="D7" s="24"/>
      <c r="E7" s="332" t="s">
        <v>28</v>
      </c>
      <c r="F7" s="335" t="s">
        <v>29</v>
      </c>
      <c r="G7" s="336"/>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3"/>
      <c r="F8" s="324" t="s">
        <v>32</v>
      </c>
      <c r="G8" s="325"/>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3"/>
      <c r="F9" s="326" t="s">
        <v>33</v>
      </c>
      <c r="G9" s="327"/>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3"/>
      <c r="F10" s="324" t="s">
        <v>36</v>
      </c>
      <c r="G10" s="325"/>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4"/>
      <c r="F11" s="337" t="s">
        <v>37</v>
      </c>
      <c r="G11" s="338"/>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2" t="s">
        <v>41</v>
      </c>
      <c r="C15" s="343"/>
      <c r="D15" s="343"/>
      <c r="E15" s="343"/>
      <c r="F15" s="344"/>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45" t="str">
        <f>'PR-RAS'!B6</f>
        <v xml:space="preserve">PRIHODI POSLOVANJA (šifre 61+62+63+64+65+66+67+68) </v>
      </c>
      <c r="C16" s="346"/>
      <c r="D16" s="346"/>
      <c r="E16" s="346"/>
      <c r="F16" s="347"/>
      <c r="G16" s="35" t="str">
        <f>'PR-RAS'!C6</f>
        <v>6</v>
      </c>
      <c r="H16" s="206">
        <f>'PR-RAS'!D6</f>
        <v>3271975</v>
      </c>
      <c r="I16" s="206">
        <f>'PR-RAS'!E6</f>
        <v>3421175.6</v>
      </c>
      <c r="J16" s="4"/>
      <c r="K16" s="4"/>
      <c r="L16" s="4"/>
      <c r="M16" s="4"/>
      <c r="N16" s="4"/>
      <c r="O16" s="4"/>
      <c r="P16" s="4"/>
      <c r="Q16" s="4"/>
      <c r="R16" s="4"/>
      <c r="S16" s="4"/>
      <c r="T16" s="4"/>
      <c r="U16" s="4"/>
      <c r="V16" s="4"/>
      <c r="W16" s="4"/>
      <c r="X16" s="4"/>
    </row>
    <row r="17" spans="1:24" ht="12.75" customHeight="1" x14ac:dyDescent="0.2">
      <c r="A17" s="340"/>
      <c r="B17" s="348" t="str">
        <f>'PR-RAS'!B151</f>
        <v xml:space="preserve">RASHODI POSLOVANJA (šifre 31+32+34+35+36+37+38) </v>
      </c>
      <c r="C17" s="349"/>
      <c r="D17" s="349"/>
      <c r="E17" s="349"/>
      <c r="F17" s="350"/>
      <c r="G17" s="36" t="str">
        <f>'PR-RAS'!C151</f>
        <v>3</v>
      </c>
      <c r="H17" s="206">
        <f>'PR-RAS'!D151</f>
        <v>3200013</v>
      </c>
      <c r="I17" s="206">
        <f>'PR-RAS'!E151</f>
        <v>3455837.83</v>
      </c>
      <c r="J17" s="4"/>
      <c r="K17" s="4"/>
      <c r="L17" s="4"/>
      <c r="M17" s="4"/>
      <c r="N17" s="4"/>
      <c r="O17" s="4"/>
      <c r="P17" s="4"/>
      <c r="Q17" s="4"/>
      <c r="R17" s="4"/>
      <c r="S17" s="4"/>
      <c r="T17" s="4"/>
      <c r="U17" s="4"/>
      <c r="V17" s="4"/>
      <c r="W17" s="4"/>
      <c r="X17" s="4"/>
    </row>
    <row r="18" spans="1:24" ht="12.75" customHeight="1" x14ac:dyDescent="0.2">
      <c r="A18" s="340"/>
      <c r="B18" s="348" t="str">
        <f>'PR-RAS'!B645</f>
        <v>Višak prihoda i primitaka raspoloživ u sljedećem razdoblju (šifre X005 + '9221-9222' - Y005 - '9222-9221')</v>
      </c>
      <c r="C18" s="349"/>
      <c r="D18" s="349"/>
      <c r="E18" s="349"/>
      <c r="F18" s="350"/>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
      <c r="A19" s="341"/>
      <c r="B19" s="351" t="str">
        <f>'PR-RAS'!B646</f>
        <v>Manjak prihoda i primitaka za pokriće u sljedećem razdoblju (šifre Y005 + '9222-9221' - X005 - '9221-9222' )</v>
      </c>
      <c r="C19" s="352"/>
      <c r="D19" s="352"/>
      <c r="E19" s="352"/>
      <c r="F19" s="353"/>
      <c r="G19" s="37" t="str">
        <f>'PR-RAS'!C646</f>
        <v>Y006</v>
      </c>
      <c r="H19" s="207">
        <f>'PR-RAS'!D646</f>
        <v>17247</v>
      </c>
      <c r="I19" s="207">
        <f>'PR-RAS'!E646</f>
        <v>31989.89999999998</v>
      </c>
      <c r="J19" s="4"/>
      <c r="K19" s="4"/>
      <c r="L19" s="4"/>
      <c r="M19" s="4"/>
      <c r="N19" s="4"/>
      <c r="O19" s="4"/>
      <c r="P19" s="4"/>
      <c r="Q19" s="4"/>
      <c r="R19" s="4"/>
      <c r="S19" s="4"/>
      <c r="T19" s="4"/>
      <c r="U19" s="4"/>
      <c r="V19" s="4"/>
      <c r="W19" s="4"/>
      <c r="X19" s="4"/>
    </row>
    <row r="20" spans="1:24" ht="12.75" customHeight="1" x14ac:dyDescent="0.2">
      <c r="A20" s="339" t="s">
        <v>32</v>
      </c>
      <c r="B20" s="345" t="str">
        <f>BILANCA!B7</f>
        <v>Nefinancijska imovina (šifre 01+02+03+04+05+06)</v>
      </c>
      <c r="C20" s="346"/>
      <c r="D20" s="346"/>
      <c r="E20" s="346"/>
      <c r="F20" s="347"/>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48" t="str">
        <f>BILANCA!B68</f>
        <v>Financijska imovina (šifre 11+12+13+14+15+16+17+19)</v>
      </c>
      <c r="C21" s="349"/>
      <c r="D21" s="349"/>
      <c r="E21" s="349"/>
      <c r="F21" s="350"/>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48" t="str">
        <f>BILANCA!B176</f>
        <v xml:space="preserve">Obveze (šifre 23+24+25+26+29) </v>
      </c>
      <c r="C22" s="349"/>
      <c r="D22" s="349"/>
      <c r="E22" s="349"/>
      <c r="F22" s="350"/>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51" t="str">
        <f>BILANCA!B237</f>
        <v>Vlastiti izvori (šifre 91 + 922 - 93 + 96 do 98)</v>
      </c>
      <c r="C23" s="352"/>
      <c r="D23" s="352"/>
      <c r="E23" s="352"/>
      <c r="F23" s="353"/>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45" t="str">
        <f>'RAS-funkcijski'!B5</f>
        <v>Opće javne usluge (šifre 011+012+013+014 do 018)</v>
      </c>
      <c r="C24" s="346"/>
      <c r="D24" s="346"/>
      <c r="E24" s="346"/>
      <c r="F24" s="347"/>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48" t="str">
        <f>'RAS-funkcijski'!B35</f>
        <v>Ekonomski poslovi (šifre 041+042+043+044+045+046+047+048+049)</v>
      </c>
      <c r="C25" s="349"/>
      <c r="D25" s="349"/>
      <c r="E25" s="349"/>
      <c r="F25" s="350"/>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48" t="str">
        <f>'RAS-funkcijski'!B88</f>
        <v>Rashodi vezani za stanovanje i kom. pogodnosti koji nisu drugdje svrstani</v>
      </c>
      <c r="C26" s="349"/>
      <c r="D26" s="349"/>
      <c r="E26" s="349"/>
      <c r="F26" s="350"/>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48" t="str">
        <f>'RAS-funkcijski'!B114</f>
        <v>Obrazovanje (šifre 091+092+093+094+095+096+097+098)</v>
      </c>
      <c r="C27" s="349"/>
      <c r="D27" s="349"/>
      <c r="E27" s="349"/>
      <c r="F27" s="350"/>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51" t="str">
        <f>'RAS-funkcijski'!B141</f>
        <v>Kontrolni zbroj (šifre 01+02+03+04+05+06+07+08+09+10)</v>
      </c>
      <c r="C28" s="352"/>
      <c r="D28" s="352"/>
      <c r="E28" s="352"/>
      <c r="F28" s="353"/>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55" t="str">
        <f>'P-VRIO'!B5</f>
        <v>Promjene u vrijednosti i obujmu imovine (šifre 91511+91512)</v>
      </c>
      <c r="C29" s="346"/>
      <c r="D29" s="346"/>
      <c r="E29" s="346"/>
      <c r="F29" s="347"/>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56" t="str">
        <f>'P-VRIO'!B22</f>
        <v>Promjene u obujmu imovine (šifre P016+P023)</v>
      </c>
      <c r="C30" s="349"/>
      <c r="D30" s="349"/>
      <c r="E30" s="349"/>
      <c r="F30" s="350"/>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56" t="str">
        <f>'P-VRIO'!B38</f>
        <v>Promjene u vrijednosti (revalorizacija) i obujmu obveza (šifre 91521+91522)</v>
      </c>
      <c r="C31" s="349"/>
      <c r="D31" s="349"/>
      <c r="E31" s="349"/>
      <c r="F31" s="350"/>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57" t="str">
        <f>'P-VRIO'!B44</f>
        <v>Promjene u obujmu obveza (šifre P035 do P038)</v>
      </c>
      <c r="C32" s="352"/>
      <c r="D32" s="352"/>
      <c r="E32" s="352"/>
      <c r="F32" s="353"/>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45" t="str">
        <f>OBVEZE!B5</f>
        <v>Stanje obveza 1. siječnja (=stanju obveza iz Izvještaja o obvezama na 31. prosinca prethodne godine)</v>
      </c>
      <c r="C33" s="346"/>
      <c r="D33" s="346"/>
      <c r="E33" s="346"/>
      <c r="F33" s="347"/>
      <c r="G33" s="180" t="str">
        <f>OBVEZE!C5</f>
        <v>V001</v>
      </c>
      <c r="H33" s="216" t="s">
        <v>46</v>
      </c>
      <c r="I33" s="217">
        <f>OBVEZE!D5</f>
        <v>540820.34</v>
      </c>
      <c r="J33" s="4"/>
      <c r="K33" s="4"/>
      <c r="L33" s="4"/>
      <c r="M33" s="4"/>
      <c r="N33" s="4"/>
      <c r="O33" s="4"/>
      <c r="P33" s="4"/>
      <c r="Q33" s="4"/>
      <c r="R33" s="4"/>
      <c r="S33" s="4"/>
      <c r="T33" s="4"/>
      <c r="U33" s="4"/>
      <c r="V33" s="4"/>
      <c r="W33" s="4"/>
      <c r="X33" s="4"/>
    </row>
    <row r="34" spans="1:24" ht="12.75" customHeight="1" x14ac:dyDescent="0.2">
      <c r="A34" s="340"/>
      <c r="B34" s="348" t="str">
        <f>OBVEZE!B42</f>
        <v>Stanje obveza na kraju izvještajnog razdoblja (šifre V001+V002-V004) i (šifre V007+V009)</v>
      </c>
      <c r="C34" s="349"/>
      <c r="D34" s="349"/>
      <c r="E34" s="349"/>
      <c r="F34" s="350"/>
      <c r="G34" s="181" t="str">
        <f>OBVEZE!C42</f>
        <v>V006</v>
      </c>
      <c r="H34" s="210" t="s">
        <v>46</v>
      </c>
      <c r="I34" s="211">
        <f>OBVEZE!D42</f>
        <v>554197.74999999953</v>
      </c>
      <c r="J34" s="4"/>
      <c r="K34" s="4"/>
      <c r="L34" s="4"/>
      <c r="M34" s="4"/>
      <c r="N34" s="4"/>
      <c r="O34" s="4"/>
      <c r="P34" s="4"/>
      <c r="Q34" s="4"/>
      <c r="R34" s="4"/>
      <c r="S34" s="4"/>
      <c r="T34" s="4"/>
      <c r="U34" s="4"/>
      <c r="V34" s="4"/>
      <c r="W34" s="4"/>
      <c r="X34" s="4"/>
    </row>
    <row r="35" spans="1:24" ht="12.75" customHeight="1" x14ac:dyDescent="0.2">
      <c r="A35" s="340"/>
      <c r="B35" s="348" t="str">
        <f>OBVEZE!B43</f>
        <v>Stanje dospjelih obveza na kraju izvještajnog razdoblja (šifre V008+D23+D24 + 'D dio 25,26')</v>
      </c>
      <c r="C35" s="349"/>
      <c r="D35" s="349"/>
      <c r="E35" s="349"/>
      <c r="F35" s="350"/>
      <c r="G35" s="181" t="str">
        <f>OBVEZE!C43</f>
        <v>V007</v>
      </c>
      <c r="H35" s="210" t="s">
        <v>46</v>
      </c>
      <c r="I35" s="211">
        <f>OBVEZE!D43</f>
        <v>8218.619999999999</v>
      </c>
      <c r="J35" s="4"/>
      <c r="K35" s="4"/>
      <c r="L35" s="4"/>
      <c r="M35" s="4"/>
      <c r="N35" s="4"/>
      <c r="O35" s="4"/>
      <c r="P35" s="4"/>
      <c r="Q35" s="4"/>
      <c r="R35" s="4"/>
      <c r="S35" s="4"/>
      <c r="T35" s="4"/>
      <c r="U35" s="4"/>
      <c r="V35" s="4"/>
      <c r="W35" s="4"/>
      <c r="X35" s="4"/>
    </row>
    <row r="36" spans="1:24" ht="12.75" customHeight="1" x14ac:dyDescent="0.2">
      <c r="A36" s="341"/>
      <c r="B36" s="351" t="str">
        <f>OBVEZE!B101</f>
        <v>Stanje nedospjelih obveza na kraju izvještajnog razdoblja (šifre V010 + ND23 + ND24 + 'ND dio 25,26')</v>
      </c>
      <c r="C36" s="352"/>
      <c r="D36" s="352"/>
      <c r="E36" s="352"/>
      <c r="F36" s="353"/>
      <c r="G36" s="182" t="str">
        <f>OBVEZE!C101</f>
        <v>V009</v>
      </c>
      <c r="H36" s="214" t="s">
        <v>46</v>
      </c>
      <c r="I36" s="215">
        <f>OBVEZE!D101</f>
        <v>545979.13</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4" t="s">
        <v>47</v>
      </c>
      <c r="I39" s="354"/>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54" zoomScaleNormal="100" workbookViewId="0">
      <selection activeCell="D830" sqref="D830"/>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2" t="s">
        <v>48</v>
      </c>
      <c r="B2" s="363"/>
      <c r="C2" s="363"/>
      <c r="D2" s="363"/>
      <c r="E2" s="363"/>
      <c r="F2" s="363"/>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4" t="s">
        <v>54</v>
      </c>
      <c r="B5" s="365"/>
      <c r="C5" s="253"/>
      <c r="D5" s="81"/>
      <c r="E5" s="81"/>
      <c r="F5" s="65"/>
    </row>
    <row r="6" spans="1:25" ht="12.75" customHeight="1" x14ac:dyDescent="0.2">
      <c r="A6" s="54">
        <v>6</v>
      </c>
      <c r="B6" s="88" t="s">
        <v>55</v>
      </c>
      <c r="C6" s="55" t="s">
        <v>56</v>
      </c>
      <c r="D6" s="56">
        <f>D7+D44+D50+D82+D106+D124+D133+D139</f>
        <v>3271975</v>
      </c>
      <c r="E6" s="56">
        <f>E7+E44+E50+E82+E106+E124+E133+E139</f>
        <v>3421175.6</v>
      </c>
      <c r="F6" s="57">
        <f t="shared" ref="F6:F131" si="0">IF(D6&lt;&gt;0,IF(E6/D6&gt;=100,"&gt;&gt;100",E6/D6*100),"-")</f>
        <v>104.55995537863218</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2763657</v>
      </c>
      <c r="E50" s="60">
        <f>E51+E54+E59+E62+E65+E68+E71+E74+E77</f>
        <v>2919520.66</v>
      </c>
      <c r="F50" s="57">
        <f t="shared" si="0"/>
        <v>105.63976137415028</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2749932</v>
      </c>
      <c r="E68" s="56">
        <f t="shared" si="15"/>
        <v>2899795.75</v>
      </c>
      <c r="F68" s="57">
        <f t="shared" si="0"/>
        <v>105.44972566594375</v>
      </c>
    </row>
    <row r="69" spans="1:6" ht="12.75" customHeight="1" x14ac:dyDescent="0.2">
      <c r="A69" s="54" t="s">
        <v>181</v>
      </c>
      <c r="B69" s="88" t="s">
        <v>182</v>
      </c>
      <c r="C69" s="55" t="s">
        <v>181</v>
      </c>
      <c r="D69" s="284">
        <v>2749932</v>
      </c>
      <c r="E69" s="284">
        <v>2899795.75</v>
      </c>
      <c r="F69" s="57">
        <f t="shared" si="0"/>
        <v>105.44972566594375</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13725</v>
      </c>
      <c r="E77" s="56">
        <f t="shared" si="18"/>
        <v>19724.91</v>
      </c>
      <c r="F77" s="57">
        <f t="shared" si="0"/>
        <v>143.71519125683062</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v>13725</v>
      </c>
      <c r="E80" s="284">
        <v>19724.91</v>
      </c>
      <c r="F80" s="57">
        <f t="shared" si="0"/>
        <v>143.71519125683062</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v>
      </c>
      <c r="F82" s="57" t="str">
        <f t="shared" si="0"/>
        <v>-</v>
      </c>
    </row>
    <row r="83" spans="1:6" ht="12.75" customHeight="1" x14ac:dyDescent="0.2">
      <c r="A83" s="54">
        <v>641</v>
      </c>
      <c r="B83" s="88" t="s">
        <v>209</v>
      </c>
      <c r="C83" s="55" t="s">
        <v>210</v>
      </c>
      <c r="D83" s="56">
        <f t="shared" ref="D83:E83" si="20">SUM(D84:D90)</f>
        <v>0</v>
      </c>
      <c r="E83" s="56">
        <f t="shared" si="20"/>
        <v>0</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11317</v>
      </c>
      <c r="E106" s="56">
        <f t="shared" si="23"/>
        <v>52660.5</v>
      </c>
      <c r="F106" s="57">
        <f t="shared" si="0"/>
        <v>465.32208182380492</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11317</v>
      </c>
      <c r="E112" s="56">
        <f t="shared" si="25"/>
        <v>52660.5</v>
      </c>
      <c r="F112" s="57">
        <f t="shared" si="0"/>
        <v>465.32208182380492</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11317</v>
      </c>
      <c r="E117" s="284">
        <v>52660.5</v>
      </c>
      <c r="F117" s="57">
        <f t="shared" si="0"/>
        <v>465.32208182380492</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16300</v>
      </c>
      <c r="E124" s="56">
        <f t="shared" si="27"/>
        <v>0</v>
      </c>
      <c r="F124" s="57">
        <f t="shared" si="0"/>
        <v>0</v>
      </c>
    </row>
    <row r="125" spans="1:6" ht="12.75" customHeight="1" x14ac:dyDescent="0.2">
      <c r="A125" s="54">
        <v>661</v>
      </c>
      <c r="B125" s="100" t="s">
        <v>293</v>
      </c>
      <c r="C125" s="55" t="s">
        <v>294</v>
      </c>
      <c r="D125" s="56">
        <f t="shared" ref="D125:E125" si="28">SUM(D126:D127)</f>
        <v>0</v>
      </c>
      <c r="E125" s="56">
        <f t="shared" si="28"/>
        <v>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c r="F127" s="57" t="str">
        <f t="shared" si="0"/>
        <v>-</v>
      </c>
    </row>
    <row r="128" spans="1:6" ht="24" x14ac:dyDescent="0.2">
      <c r="A128" s="54">
        <v>663</v>
      </c>
      <c r="B128" s="273" t="s">
        <v>299</v>
      </c>
      <c r="C128" s="55" t="s">
        <v>300</v>
      </c>
      <c r="D128" s="56">
        <f t="shared" ref="D128:E128" si="29">SUM(D129:D132)</f>
        <v>16300</v>
      </c>
      <c r="E128" s="56">
        <f t="shared" si="29"/>
        <v>0</v>
      </c>
      <c r="F128" s="57">
        <f t="shared" si="0"/>
        <v>0</v>
      </c>
    </row>
    <row r="129" spans="1:6" ht="12.75" customHeight="1" x14ac:dyDescent="0.2">
      <c r="A129" s="54">
        <v>6631</v>
      </c>
      <c r="B129" s="100" t="s">
        <v>301</v>
      </c>
      <c r="C129" s="55" t="s">
        <v>302</v>
      </c>
      <c r="D129" s="284">
        <v>250</v>
      </c>
      <c r="E129" s="284"/>
      <c r="F129" s="57">
        <f t="shared" si="0"/>
        <v>0</v>
      </c>
    </row>
    <row r="130" spans="1:6" ht="12.75" customHeight="1" x14ac:dyDescent="0.2">
      <c r="A130" s="54">
        <v>6632</v>
      </c>
      <c r="B130" s="229" t="s">
        <v>303</v>
      </c>
      <c r="C130" s="55" t="s">
        <v>304</v>
      </c>
      <c r="D130" s="284">
        <v>16050</v>
      </c>
      <c r="E130" s="284"/>
      <c r="F130" s="57">
        <f t="shared" si="0"/>
        <v>0</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480003</v>
      </c>
      <c r="E133" s="56">
        <f t="shared" si="30"/>
        <v>448994.44</v>
      </c>
      <c r="F133" s="57">
        <f t="shared" ref="F133:F223" si="31">IF(D133&lt;&gt;0,IF(E133/D133&gt;=100,"&gt;&gt;100",E133/D133*100),"-")</f>
        <v>93.539923708810164</v>
      </c>
    </row>
    <row r="134" spans="1:6" ht="24" x14ac:dyDescent="0.2">
      <c r="A134" s="54">
        <v>671</v>
      </c>
      <c r="B134" s="229" t="s">
        <v>311</v>
      </c>
      <c r="C134" s="55" t="s">
        <v>312</v>
      </c>
      <c r="D134" s="56">
        <f t="shared" ref="D134:E134" si="32">SUM(D135:D137)</f>
        <v>480003</v>
      </c>
      <c r="E134" s="56">
        <f t="shared" si="32"/>
        <v>448994.44</v>
      </c>
      <c r="F134" s="57">
        <f t="shared" si="31"/>
        <v>93.539923708810164</v>
      </c>
    </row>
    <row r="135" spans="1:6" ht="12.75" customHeight="1" x14ac:dyDescent="0.2">
      <c r="A135" s="54">
        <v>6711</v>
      </c>
      <c r="B135" s="88" t="s">
        <v>313</v>
      </c>
      <c r="C135" s="55" t="s">
        <v>314</v>
      </c>
      <c r="D135" s="284">
        <v>355798</v>
      </c>
      <c r="E135" s="284">
        <v>448994.44</v>
      </c>
      <c r="F135" s="57">
        <f t="shared" si="31"/>
        <v>126.19363796311389</v>
      </c>
    </row>
    <row r="136" spans="1:6" ht="24" x14ac:dyDescent="0.2">
      <c r="A136" s="54">
        <v>6712</v>
      </c>
      <c r="B136" s="229" t="s">
        <v>315</v>
      </c>
      <c r="C136" s="55" t="s">
        <v>316</v>
      </c>
      <c r="D136" s="284">
        <v>124205</v>
      </c>
      <c r="E136" s="284"/>
      <c r="F136" s="57">
        <f t="shared" si="31"/>
        <v>0</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698</v>
      </c>
      <c r="E139" s="56">
        <f t="shared" si="33"/>
        <v>0</v>
      </c>
      <c r="F139" s="57">
        <f t="shared" si="31"/>
        <v>0</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v>698</v>
      </c>
      <c r="E150" s="284"/>
      <c r="F150" s="57">
        <f t="shared" si="31"/>
        <v>0</v>
      </c>
    </row>
    <row r="151" spans="1:6" ht="12.75" customHeight="1" x14ac:dyDescent="0.2">
      <c r="A151" s="54">
        <v>3</v>
      </c>
      <c r="B151" s="88" t="s">
        <v>345</v>
      </c>
      <c r="C151" s="55" t="s">
        <v>53</v>
      </c>
      <c r="D151" s="56">
        <f t="shared" ref="D151:E151" si="35">D152+D163+D196+D215+D224+D252+D263</f>
        <v>3200013</v>
      </c>
      <c r="E151" s="56">
        <f t="shared" si="35"/>
        <v>3455837.83</v>
      </c>
      <c r="F151" s="57">
        <f t="shared" si="31"/>
        <v>107.99449345987031</v>
      </c>
    </row>
    <row r="152" spans="1:6" ht="12.75" customHeight="1" x14ac:dyDescent="0.2">
      <c r="A152" s="54">
        <v>31</v>
      </c>
      <c r="B152" s="88" t="s">
        <v>346</v>
      </c>
      <c r="C152" s="55" t="s">
        <v>35</v>
      </c>
      <c r="D152" s="56">
        <f t="shared" ref="D152:E152" si="36">D153+D158+D159</f>
        <v>2845778</v>
      </c>
      <c r="E152" s="56">
        <f t="shared" si="36"/>
        <v>2962013.33</v>
      </c>
      <c r="F152" s="57">
        <f t="shared" si="31"/>
        <v>104.08448339961866</v>
      </c>
    </row>
    <row r="153" spans="1:6" ht="12.75" customHeight="1" x14ac:dyDescent="0.2">
      <c r="A153" s="54">
        <v>311</v>
      </c>
      <c r="B153" s="88" t="s">
        <v>347</v>
      </c>
      <c r="C153" s="55" t="s">
        <v>348</v>
      </c>
      <c r="D153" s="56">
        <f t="shared" ref="D153:E153" si="37">SUM(D154:D157)</f>
        <v>2356043</v>
      </c>
      <c r="E153" s="56">
        <f t="shared" si="37"/>
        <v>2465835.14</v>
      </c>
      <c r="F153" s="57">
        <f t="shared" si="31"/>
        <v>104.66002275849804</v>
      </c>
    </row>
    <row r="154" spans="1:6" ht="12.75" customHeight="1" x14ac:dyDescent="0.2">
      <c r="A154" s="54">
        <v>3111</v>
      </c>
      <c r="B154" s="88" t="s">
        <v>349</v>
      </c>
      <c r="C154" s="55" t="s">
        <v>350</v>
      </c>
      <c r="D154" s="284">
        <v>2356043</v>
      </c>
      <c r="E154" s="284">
        <v>2465835.14</v>
      </c>
      <c r="F154" s="57">
        <f t="shared" si="31"/>
        <v>104.66002275849804</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108634</v>
      </c>
      <c r="E158" s="284">
        <v>89315.46</v>
      </c>
      <c r="F158" s="57">
        <f t="shared" si="31"/>
        <v>82.216856601064123</v>
      </c>
    </row>
    <row r="159" spans="1:6" ht="12.75" customHeight="1" x14ac:dyDescent="0.2">
      <c r="A159" s="54">
        <v>313</v>
      </c>
      <c r="B159" s="88" t="s">
        <v>359</v>
      </c>
      <c r="C159" s="55" t="s">
        <v>360</v>
      </c>
      <c r="D159" s="56">
        <f t="shared" ref="D159:E159" si="38">SUM(D160:D162)</f>
        <v>381101</v>
      </c>
      <c r="E159" s="56">
        <f t="shared" si="38"/>
        <v>406862.73</v>
      </c>
      <c r="F159" s="57">
        <f t="shared" si="31"/>
        <v>106.75981695141184</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381101</v>
      </c>
      <c r="E161" s="284">
        <v>406862.73</v>
      </c>
      <c r="F161" s="57">
        <f t="shared" si="31"/>
        <v>106.75981695141184</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353487</v>
      </c>
      <c r="E163" s="56">
        <f t="shared" si="39"/>
        <v>493580.75000000006</v>
      </c>
      <c r="F163" s="57">
        <f t="shared" si="31"/>
        <v>139.63193837397134</v>
      </c>
    </row>
    <row r="164" spans="1:6" ht="12.75" customHeight="1" x14ac:dyDescent="0.2">
      <c r="A164" s="54">
        <v>321</v>
      </c>
      <c r="B164" s="88" t="s">
        <v>368</v>
      </c>
      <c r="C164" s="55" t="s">
        <v>369</v>
      </c>
      <c r="D164" s="56">
        <f t="shared" ref="D164:E164" si="40">SUM(D165:D168)</f>
        <v>54080</v>
      </c>
      <c r="E164" s="56">
        <f t="shared" si="40"/>
        <v>104913.54</v>
      </c>
      <c r="F164" s="57">
        <f t="shared" si="31"/>
        <v>193.99693047337277</v>
      </c>
    </row>
    <row r="165" spans="1:6" ht="12.75" customHeight="1" x14ac:dyDescent="0.2">
      <c r="A165" s="54">
        <v>3211</v>
      </c>
      <c r="B165" s="88" t="s">
        <v>370</v>
      </c>
      <c r="C165" s="55" t="s">
        <v>371</v>
      </c>
      <c r="D165" s="284"/>
      <c r="E165" s="284">
        <v>8900</v>
      </c>
      <c r="F165" s="57" t="str">
        <f t="shared" si="31"/>
        <v>-</v>
      </c>
    </row>
    <row r="166" spans="1:6" ht="12.75" customHeight="1" x14ac:dyDescent="0.2">
      <c r="A166" s="54">
        <v>3212</v>
      </c>
      <c r="B166" s="88" t="s">
        <v>372</v>
      </c>
      <c r="C166" s="55" t="s">
        <v>373</v>
      </c>
      <c r="D166" s="284">
        <v>52631</v>
      </c>
      <c r="E166" s="284">
        <v>93281.54</v>
      </c>
      <c r="F166" s="57">
        <f t="shared" si="31"/>
        <v>177.23687560563167</v>
      </c>
    </row>
    <row r="167" spans="1:6" ht="12.75" customHeight="1" x14ac:dyDescent="0.2">
      <c r="A167" s="54">
        <v>3213</v>
      </c>
      <c r="B167" s="88" t="s">
        <v>374</v>
      </c>
      <c r="C167" s="55" t="s">
        <v>375</v>
      </c>
      <c r="D167" s="284">
        <v>413</v>
      </c>
      <c r="E167" s="284"/>
      <c r="F167" s="57">
        <f t="shared" si="31"/>
        <v>0</v>
      </c>
    </row>
    <row r="168" spans="1:6" ht="12.75" customHeight="1" x14ac:dyDescent="0.2">
      <c r="A168" s="54">
        <v>3214</v>
      </c>
      <c r="B168" s="88" t="s">
        <v>376</v>
      </c>
      <c r="C168" s="55" t="s">
        <v>377</v>
      </c>
      <c r="D168" s="284">
        <v>1036</v>
      </c>
      <c r="E168" s="284">
        <v>2732</v>
      </c>
      <c r="F168" s="57">
        <f t="shared" si="31"/>
        <v>263.70656370656371</v>
      </c>
    </row>
    <row r="169" spans="1:6" ht="12.75" customHeight="1" x14ac:dyDescent="0.2">
      <c r="A169" s="54">
        <v>322</v>
      </c>
      <c r="B169" s="88" t="s">
        <v>378</v>
      </c>
      <c r="C169" s="55" t="s">
        <v>379</v>
      </c>
      <c r="D169" s="56">
        <f t="shared" ref="D169:E169" si="41">SUM(D170:D176)</f>
        <v>92134</v>
      </c>
      <c r="E169" s="56">
        <f t="shared" si="41"/>
        <v>200407.66</v>
      </c>
      <c r="F169" s="57">
        <f t="shared" si="31"/>
        <v>217.51759393926241</v>
      </c>
    </row>
    <row r="170" spans="1:6" ht="12.75" customHeight="1" x14ac:dyDescent="0.2">
      <c r="A170" s="54">
        <v>3221</v>
      </c>
      <c r="B170" s="88" t="s">
        <v>380</v>
      </c>
      <c r="C170" s="55" t="s">
        <v>381</v>
      </c>
      <c r="D170" s="284">
        <v>12274</v>
      </c>
      <c r="E170" s="284">
        <v>15869.34</v>
      </c>
      <c r="F170" s="57">
        <f t="shared" si="31"/>
        <v>129.29232524034543</v>
      </c>
    </row>
    <row r="171" spans="1:6" ht="12.75" customHeight="1" x14ac:dyDescent="0.2">
      <c r="A171" s="54">
        <v>3222</v>
      </c>
      <c r="B171" s="88" t="s">
        <v>382</v>
      </c>
      <c r="C171" s="55" t="s">
        <v>383</v>
      </c>
      <c r="D171" s="284">
        <v>17044</v>
      </c>
      <c r="E171" s="284">
        <v>41969.57</v>
      </c>
      <c r="F171" s="57">
        <f t="shared" si="31"/>
        <v>246.24249002581556</v>
      </c>
    </row>
    <row r="172" spans="1:6" ht="12.75" customHeight="1" x14ac:dyDescent="0.2">
      <c r="A172" s="54">
        <v>3223</v>
      </c>
      <c r="B172" s="88" t="s">
        <v>384</v>
      </c>
      <c r="C172" s="55" t="s">
        <v>385</v>
      </c>
      <c r="D172" s="284">
        <v>48117</v>
      </c>
      <c r="E172" s="284">
        <v>129551.66</v>
      </c>
      <c r="F172" s="57">
        <f t="shared" si="31"/>
        <v>269.24301182534236</v>
      </c>
    </row>
    <row r="173" spans="1:6" ht="12.75" customHeight="1" x14ac:dyDescent="0.2">
      <c r="A173" s="54">
        <v>3224</v>
      </c>
      <c r="B173" s="88" t="s">
        <v>386</v>
      </c>
      <c r="C173" s="55" t="s">
        <v>387</v>
      </c>
      <c r="D173" s="284">
        <v>8398</v>
      </c>
      <c r="E173" s="284">
        <v>5406.13</v>
      </c>
      <c r="F173" s="57">
        <f t="shared" si="31"/>
        <v>64.374017623243631</v>
      </c>
    </row>
    <row r="174" spans="1:6" ht="12.75" customHeight="1" x14ac:dyDescent="0.2">
      <c r="A174" s="54">
        <v>3225</v>
      </c>
      <c r="B174" s="88" t="s">
        <v>388</v>
      </c>
      <c r="C174" s="55" t="s">
        <v>389</v>
      </c>
      <c r="D174" s="284">
        <v>5965</v>
      </c>
      <c r="E174" s="284">
        <v>7610.96</v>
      </c>
      <c r="F174" s="57">
        <f t="shared" si="31"/>
        <v>127.59362950544846</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336</v>
      </c>
      <c r="E176" s="284"/>
      <c r="F176" s="57">
        <f t="shared" si="31"/>
        <v>0</v>
      </c>
    </row>
    <row r="177" spans="1:6" ht="12.75" customHeight="1" x14ac:dyDescent="0.2">
      <c r="A177" s="54">
        <v>323</v>
      </c>
      <c r="B177" s="88" t="s">
        <v>394</v>
      </c>
      <c r="C177" s="55" t="s">
        <v>395</v>
      </c>
      <c r="D177" s="56">
        <f t="shared" ref="D177:E177" si="42">SUM(D178:D186)</f>
        <v>187197</v>
      </c>
      <c r="E177" s="56">
        <f t="shared" si="42"/>
        <v>172582.71</v>
      </c>
      <c r="F177" s="57">
        <f t="shared" si="31"/>
        <v>92.193096043205813</v>
      </c>
    </row>
    <row r="178" spans="1:6" ht="12.75" customHeight="1" x14ac:dyDescent="0.2">
      <c r="A178" s="54">
        <v>3231</v>
      </c>
      <c r="B178" s="88" t="s">
        <v>396</v>
      </c>
      <c r="C178" s="55" t="s">
        <v>397</v>
      </c>
      <c r="D178" s="284">
        <v>3907</v>
      </c>
      <c r="E178" s="284">
        <v>7929.26</v>
      </c>
      <c r="F178" s="57">
        <f t="shared" si="31"/>
        <v>202.95008958280013</v>
      </c>
    </row>
    <row r="179" spans="1:6" ht="12.75" customHeight="1" x14ac:dyDescent="0.2">
      <c r="A179" s="54">
        <v>3232</v>
      </c>
      <c r="B179" s="88" t="s">
        <v>398</v>
      </c>
      <c r="C179" s="55" t="s">
        <v>399</v>
      </c>
      <c r="D179" s="284">
        <v>63708</v>
      </c>
      <c r="E179" s="284">
        <v>10562.5</v>
      </c>
      <c r="F179" s="57">
        <f t="shared" si="31"/>
        <v>16.579550448923211</v>
      </c>
    </row>
    <row r="180" spans="1:6" ht="12.75" customHeight="1" x14ac:dyDescent="0.2">
      <c r="A180" s="54">
        <v>3233</v>
      </c>
      <c r="B180" s="88" t="s">
        <v>400</v>
      </c>
      <c r="C180" s="55" t="s">
        <v>401</v>
      </c>
      <c r="D180" s="284">
        <v>1100</v>
      </c>
      <c r="E180" s="284"/>
      <c r="F180" s="57">
        <f t="shared" si="31"/>
        <v>0</v>
      </c>
    </row>
    <row r="181" spans="1:6" ht="12.75" customHeight="1" x14ac:dyDescent="0.2">
      <c r="A181" s="54">
        <v>3234</v>
      </c>
      <c r="B181" s="88" t="s">
        <v>402</v>
      </c>
      <c r="C181" s="55" t="s">
        <v>403</v>
      </c>
      <c r="D181" s="284">
        <v>18316</v>
      </c>
      <c r="E181" s="284">
        <v>16941.349999999999</v>
      </c>
      <c r="F181" s="57">
        <f t="shared" si="31"/>
        <v>92.494813278008294</v>
      </c>
    </row>
    <row r="182" spans="1:6" ht="12.75" customHeight="1" x14ac:dyDescent="0.2">
      <c r="A182" s="54">
        <v>3235</v>
      </c>
      <c r="B182" s="88" t="s">
        <v>404</v>
      </c>
      <c r="C182" s="55" t="s">
        <v>405</v>
      </c>
      <c r="D182" s="284">
        <v>91360</v>
      </c>
      <c r="E182" s="323">
        <v>114113.75</v>
      </c>
      <c r="F182" s="57">
        <f t="shared" si="31"/>
        <v>124.90559325744309</v>
      </c>
    </row>
    <row r="183" spans="1:6" ht="12.75" customHeight="1" x14ac:dyDescent="0.2">
      <c r="A183" s="54">
        <v>3236</v>
      </c>
      <c r="B183" s="88" t="s">
        <v>406</v>
      </c>
      <c r="C183" s="55" t="s">
        <v>407</v>
      </c>
      <c r="D183" s="284">
        <v>638</v>
      </c>
      <c r="E183" s="284">
        <v>4167.5</v>
      </c>
      <c r="F183" s="57">
        <f t="shared" si="31"/>
        <v>653.21316614420061</v>
      </c>
    </row>
    <row r="184" spans="1:6" ht="12.75" customHeight="1" x14ac:dyDescent="0.2">
      <c r="A184" s="54">
        <v>3237</v>
      </c>
      <c r="B184" s="88" t="s">
        <v>408</v>
      </c>
      <c r="C184" s="55" t="s">
        <v>409</v>
      </c>
      <c r="D184" s="284">
        <v>3606</v>
      </c>
      <c r="E184" s="284">
        <v>14293.35</v>
      </c>
      <c r="F184" s="57">
        <f t="shared" si="31"/>
        <v>396.3768718801997</v>
      </c>
    </row>
    <row r="185" spans="1:6" ht="12.75" customHeight="1" x14ac:dyDescent="0.2">
      <c r="A185" s="54">
        <v>3238</v>
      </c>
      <c r="B185" s="88" t="s">
        <v>410</v>
      </c>
      <c r="C185" s="55" t="s">
        <v>411</v>
      </c>
      <c r="D185" s="284">
        <v>4562</v>
      </c>
      <c r="E185" s="284">
        <v>4575</v>
      </c>
      <c r="F185" s="57">
        <f t="shared" si="31"/>
        <v>100.28496273564227</v>
      </c>
    </row>
    <row r="186" spans="1:6" ht="12.75" customHeight="1" x14ac:dyDescent="0.2">
      <c r="A186" s="54">
        <v>3239</v>
      </c>
      <c r="B186" s="88" t="s">
        <v>412</v>
      </c>
      <c r="C186" s="55" t="s">
        <v>413</v>
      </c>
      <c r="D186" s="284"/>
      <c r="E186" s="284"/>
      <c r="F186" s="57" t="str">
        <f t="shared" si="31"/>
        <v>-</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20076</v>
      </c>
      <c r="E188" s="56">
        <f t="shared" si="43"/>
        <v>15676.84</v>
      </c>
      <c r="F188" s="57">
        <f t="shared" si="31"/>
        <v>78.087467623032481</v>
      </c>
    </row>
    <row r="189" spans="1:6" ht="12.75" customHeight="1" x14ac:dyDescent="0.2">
      <c r="A189" s="54">
        <v>3291</v>
      </c>
      <c r="B189" s="229" t="s">
        <v>418</v>
      </c>
      <c r="C189" s="55" t="s">
        <v>419</v>
      </c>
      <c r="D189" s="284">
        <v>4460</v>
      </c>
      <c r="E189" s="284"/>
      <c r="F189" s="57">
        <f t="shared" si="31"/>
        <v>0</v>
      </c>
    </row>
    <row r="190" spans="1:6" ht="12.75" customHeight="1" x14ac:dyDescent="0.2">
      <c r="A190" s="54">
        <v>3292</v>
      </c>
      <c r="B190" s="88" t="s">
        <v>420</v>
      </c>
      <c r="C190" s="55" t="s">
        <v>421</v>
      </c>
      <c r="D190" s="284">
        <v>2038</v>
      </c>
      <c r="E190" s="284">
        <v>670.12</v>
      </c>
      <c r="F190" s="57">
        <f t="shared" si="31"/>
        <v>32.881256133464184</v>
      </c>
    </row>
    <row r="191" spans="1:6" ht="12.75" customHeight="1" x14ac:dyDescent="0.2">
      <c r="A191" s="54">
        <v>3293</v>
      </c>
      <c r="B191" s="88" t="s">
        <v>422</v>
      </c>
      <c r="C191" s="55" t="s">
        <v>423</v>
      </c>
      <c r="D191" s="284"/>
      <c r="E191" s="284"/>
      <c r="F191" s="57" t="str">
        <f t="shared" si="31"/>
        <v>-</v>
      </c>
    </row>
    <row r="192" spans="1:6" ht="12.75" customHeight="1" x14ac:dyDescent="0.2">
      <c r="A192" s="54">
        <v>3294</v>
      </c>
      <c r="B192" s="88" t="s">
        <v>424</v>
      </c>
      <c r="C192" s="55" t="s">
        <v>425</v>
      </c>
      <c r="D192" s="284">
        <v>350</v>
      </c>
      <c r="E192" s="284">
        <v>400</v>
      </c>
      <c r="F192" s="57">
        <f t="shared" si="31"/>
        <v>114.28571428571428</v>
      </c>
    </row>
    <row r="193" spans="1:6" ht="12.75" customHeight="1" x14ac:dyDescent="0.2">
      <c r="A193" s="54">
        <v>3295</v>
      </c>
      <c r="B193" s="88" t="s">
        <v>426</v>
      </c>
      <c r="C193" s="55" t="s">
        <v>427</v>
      </c>
      <c r="D193" s="284">
        <v>5063</v>
      </c>
      <c r="E193" s="284">
        <v>6475</v>
      </c>
      <c r="F193" s="57">
        <f t="shared" si="31"/>
        <v>127.88860359470668</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8165</v>
      </c>
      <c r="E195" s="284">
        <v>8131.72</v>
      </c>
      <c r="F195" s="57">
        <f t="shared" si="31"/>
        <v>99.592406613594619</v>
      </c>
    </row>
    <row r="196" spans="1:6" ht="12.75" customHeight="1" x14ac:dyDescent="0.2">
      <c r="A196" s="54">
        <v>34</v>
      </c>
      <c r="B196" s="229" t="s">
        <v>432</v>
      </c>
      <c r="C196" s="55" t="s">
        <v>433</v>
      </c>
      <c r="D196" s="56">
        <f t="shared" ref="D196:E196" si="44">D197+D202+D210</f>
        <v>0</v>
      </c>
      <c r="E196" s="56">
        <f t="shared" si="44"/>
        <v>0</v>
      </c>
      <c r="F196" s="57" t="str">
        <f t="shared" si="31"/>
        <v>-</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0</v>
      </c>
      <c r="E210" s="56">
        <f t="shared" si="47"/>
        <v>0</v>
      </c>
      <c r="F210" s="57" t="str">
        <f t="shared" si="31"/>
        <v>-</v>
      </c>
    </row>
    <row r="211" spans="1:6" ht="12.75" customHeight="1" x14ac:dyDescent="0.2">
      <c r="A211" s="54">
        <v>3431</v>
      </c>
      <c r="B211" s="229" t="s">
        <v>462</v>
      </c>
      <c r="C211" s="55" t="s">
        <v>463</v>
      </c>
      <c r="D211" s="284"/>
      <c r="E211" s="284"/>
      <c r="F211" s="57" t="str">
        <f t="shared" si="31"/>
        <v>-</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748</v>
      </c>
      <c r="E252" s="56">
        <f t="shared" si="63"/>
        <v>243.75</v>
      </c>
      <c r="F252" s="57">
        <f t="shared" ref="F252:F258" si="64">IF(D252&lt;&gt;0,IF(E252/D252&gt;=100,"&gt;&gt;100",E252/D252*100),"-")</f>
        <v>32.586898395721924</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748</v>
      </c>
      <c r="E259" s="56">
        <f t="shared" si="66"/>
        <v>243.75</v>
      </c>
      <c r="F259" s="57">
        <f t="shared" ref="F259:F262" si="67">IF(D259&lt;&gt;0,IF(E259/D259&gt;=100,"&gt;&gt;100",E259/D259*100),"-")</f>
        <v>32.586898395721924</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v>748</v>
      </c>
      <c r="E261" s="284">
        <v>243.75</v>
      </c>
      <c r="F261" s="57">
        <f t="shared" si="67"/>
        <v>32.586898395721924</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3200013</v>
      </c>
      <c r="E289" s="56">
        <f t="shared" si="79"/>
        <v>3455837.83</v>
      </c>
      <c r="F289" s="57">
        <f t="shared" si="76"/>
        <v>107.99449345987031</v>
      </c>
    </row>
    <row r="290" spans="1:6" ht="12.75" customHeight="1" x14ac:dyDescent="0.2">
      <c r="A290" s="54" t="s">
        <v>605</v>
      </c>
      <c r="B290" s="88" t="s">
        <v>616</v>
      </c>
      <c r="C290" s="55" t="s">
        <v>617</v>
      </c>
      <c r="D290" s="56">
        <f>IF(D6&gt;=D289,D6-D289,0)</f>
        <v>71962</v>
      </c>
      <c r="E290" s="56">
        <f>IF(E6&gt;=E289,E6-E289,0)</f>
        <v>0</v>
      </c>
      <c r="F290" s="57">
        <f t="shared" si="76"/>
        <v>0</v>
      </c>
    </row>
    <row r="291" spans="1:6" ht="12.75" customHeight="1" x14ac:dyDescent="0.2">
      <c r="A291" s="54" t="s">
        <v>605</v>
      </c>
      <c r="B291" s="88" t="s">
        <v>618</v>
      </c>
      <c r="C291" s="55" t="s">
        <v>619</v>
      </c>
      <c r="D291" s="56">
        <f>IF(D289&gt;=D6,D289-D6,0)</f>
        <v>0</v>
      </c>
      <c r="E291" s="56">
        <f>IF(E289&gt;=E6,E289-E6,0)</f>
        <v>34662.229999999981</v>
      </c>
      <c r="F291" s="57" t="str">
        <f t="shared" si="76"/>
        <v>-</v>
      </c>
    </row>
    <row r="292" spans="1:6" ht="12.75" customHeight="1" x14ac:dyDescent="0.2">
      <c r="A292" s="54">
        <v>92211</v>
      </c>
      <c r="B292" s="88" t="s">
        <v>620</v>
      </c>
      <c r="C292" s="55" t="s">
        <v>621</v>
      </c>
      <c r="D292" s="284"/>
      <c r="E292" s="284">
        <v>2672.33</v>
      </c>
      <c r="F292" s="57" t="str">
        <f t="shared" si="76"/>
        <v>-</v>
      </c>
    </row>
    <row r="293" spans="1:6" ht="12.75" customHeight="1" x14ac:dyDescent="0.2">
      <c r="A293" s="54">
        <v>92221</v>
      </c>
      <c r="B293" s="88" t="s">
        <v>622</v>
      </c>
      <c r="C293" s="55" t="s">
        <v>623</v>
      </c>
      <c r="D293" s="284">
        <v>72535</v>
      </c>
      <c r="E293" s="284"/>
      <c r="F293" s="57">
        <f t="shared" si="76"/>
        <v>0</v>
      </c>
    </row>
    <row r="294" spans="1:6" ht="12.75" customHeight="1" x14ac:dyDescent="0.2">
      <c r="A294" s="54">
        <v>96</v>
      </c>
      <c r="B294" s="88" t="s">
        <v>624</v>
      </c>
      <c r="C294" s="55" t="s">
        <v>625</v>
      </c>
      <c r="D294" s="284"/>
      <c r="E294" s="284"/>
      <c r="F294" s="57" t="str">
        <f t="shared" si="76"/>
        <v>-</v>
      </c>
    </row>
    <row r="295" spans="1:6" ht="24" x14ac:dyDescent="0.2">
      <c r="A295" s="54">
        <v>9661</v>
      </c>
      <c r="B295" s="88" t="s">
        <v>626</v>
      </c>
      <c r="C295" s="55" t="s">
        <v>627</v>
      </c>
      <c r="D295" s="284"/>
      <c r="E295" s="284"/>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4" t="s">
        <v>630</v>
      </c>
      <c r="B297" s="365"/>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16674</v>
      </c>
      <c r="E350" s="56">
        <f t="shared" si="95"/>
        <v>0</v>
      </c>
      <c r="F350" s="57">
        <f t="shared" si="81"/>
        <v>0</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16674</v>
      </c>
      <c r="E363" s="56">
        <f t="shared" si="99"/>
        <v>0</v>
      </c>
      <c r="F363" s="57">
        <f t="shared" si="81"/>
        <v>0</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16050</v>
      </c>
      <c r="E369" s="56">
        <f t="shared" si="101"/>
        <v>0</v>
      </c>
      <c r="F369" s="57">
        <f t="shared" si="81"/>
        <v>0</v>
      </c>
    </row>
    <row r="370" spans="1:6" ht="12.75" customHeight="1" x14ac:dyDescent="0.2">
      <c r="A370" s="54">
        <v>4221</v>
      </c>
      <c r="B370" s="88" t="s">
        <v>671</v>
      </c>
      <c r="C370" s="55" t="s">
        <v>763</v>
      </c>
      <c r="D370" s="284"/>
      <c r="E370" s="284"/>
      <c r="F370" s="57" t="str">
        <f t="shared" si="81"/>
        <v>-</v>
      </c>
    </row>
    <row r="371" spans="1:6" ht="12.75" customHeight="1" x14ac:dyDescent="0.2">
      <c r="A371" s="54">
        <v>4222</v>
      </c>
      <c r="B371" s="88" t="s">
        <v>764</v>
      </c>
      <c r="C371" s="55" t="s">
        <v>765</v>
      </c>
      <c r="D371" s="284">
        <v>16050</v>
      </c>
      <c r="E371" s="284"/>
      <c r="F371" s="57">
        <f t="shared" si="81"/>
        <v>0</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624</v>
      </c>
      <c r="E383" s="56">
        <f t="shared" si="103"/>
        <v>0</v>
      </c>
      <c r="F383" s="57">
        <f t="shared" si="81"/>
        <v>0</v>
      </c>
    </row>
    <row r="384" spans="1:6" ht="12.75" customHeight="1" x14ac:dyDescent="0.2">
      <c r="A384" s="54">
        <v>4241</v>
      </c>
      <c r="B384" s="88" t="s">
        <v>780</v>
      </c>
      <c r="C384" s="55" t="s">
        <v>781</v>
      </c>
      <c r="D384" s="284">
        <v>624</v>
      </c>
      <c r="E384" s="284"/>
      <c r="F384" s="57">
        <f t="shared" si="81"/>
        <v>0</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16674</v>
      </c>
      <c r="E408" s="56">
        <f t="shared" si="111"/>
        <v>0</v>
      </c>
      <c r="F408" s="57">
        <f t="shared" si="81"/>
        <v>0</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3271975</v>
      </c>
      <c r="E412" s="56">
        <f>E6+E298</f>
        <v>3421175.6</v>
      </c>
      <c r="F412" s="57">
        <f t="shared" si="81"/>
        <v>104.55995537863218</v>
      </c>
    </row>
    <row r="413" spans="1:6" ht="12.75" customHeight="1" x14ac:dyDescent="0.2">
      <c r="A413" s="54" t="s">
        <v>605</v>
      </c>
      <c r="B413" s="88" t="s">
        <v>828</v>
      </c>
      <c r="C413" s="55" t="s">
        <v>829</v>
      </c>
      <c r="D413" s="56">
        <f t="shared" ref="D413:E413" si="112">D289+D350</f>
        <v>3216687</v>
      </c>
      <c r="E413" s="56">
        <f t="shared" si="112"/>
        <v>3455837.83</v>
      </c>
      <c r="F413" s="57">
        <f t="shared" si="81"/>
        <v>107.4346938325053</v>
      </c>
    </row>
    <row r="414" spans="1:6" ht="12.75" customHeight="1" x14ac:dyDescent="0.2">
      <c r="A414" s="54" t="s">
        <v>605</v>
      </c>
      <c r="B414" s="88" t="s">
        <v>830</v>
      </c>
      <c r="C414" s="55" t="s">
        <v>831</v>
      </c>
      <c r="D414" s="56">
        <f t="shared" ref="D414:E414" si="113">IF(D412&gt;=D413,D412-D413,0)</f>
        <v>55288</v>
      </c>
      <c r="E414" s="56">
        <f t="shared" si="113"/>
        <v>0</v>
      </c>
      <c r="F414" s="57">
        <f t="shared" si="81"/>
        <v>0</v>
      </c>
    </row>
    <row r="415" spans="1:6" ht="12.75" customHeight="1" x14ac:dyDescent="0.2">
      <c r="A415" s="54" t="s">
        <v>605</v>
      </c>
      <c r="B415" s="88" t="s">
        <v>832</v>
      </c>
      <c r="C415" s="55" t="s">
        <v>833</v>
      </c>
      <c r="D415" s="56">
        <f t="shared" ref="D415:E415" si="114">IF(D413&gt;=D412,D413-D412,0)</f>
        <v>0</v>
      </c>
      <c r="E415" s="56">
        <f t="shared" si="114"/>
        <v>34662.229999999981</v>
      </c>
      <c r="F415" s="57" t="str">
        <f t="shared" si="81"/>
        <v>-</v>
      </c>
    </row>
    <row r="416" spans="1:6" ht="12.75" customHeight="1" x14ac:dyDescent="0.2">
      <c r="A416" s="66" t="s">
        <v>834</v>
      </c>
      <c r="B416" s="229" t="s">
        <v>835</v>
      </c>
      <c r="C416" s="67" t="s">
        <v>836</v>
      </c>
      <c r="D416" s="56">
        <f t="shared" ref="D416:E416" si="115">IF(D292-D293+D409-D410&gt;=0,D292-D293+D409-D410,0)</f>
        <v>0</v>
      </c>
      <c r="E416" s="56">
        <f t="shared" si="115"/>
        <v>2672.33</v>
      </c>
      <c r="F416" s="57" t="str">
        <f t="shared" si="81"/>
        <v>-</v>
      </c>
    </row>
    <row r="417" spans="1:6" ht="12.75" customHeight="1" x14ac:dyDescent="0.2">
      <c r="A417" s="66" t="s">
        <v>834</v>
      </c>
      <c r="B417" s="88" t="s">
        <v>837</v>
      </c>
      <c r="C417" s="67" t="s">
        <v>838</v>
      </c>
      <c r="D417" s="56">
        <f t="shared" ref="D417:E417" si="116">IF(D293-D292+D410-D409&gt;=0,D293-D292+D410-D409,0)</f>
        <v>72535</v>
      </c>
      <c r="E417" s="56">
        <f t="shared" si="116"/>
        <v>0</v>
      </c>
      <c r="F417" s="57">
        <f t="shared" si="81"/>
        <v>0</v>
      </c>
    </row>
    <row r="418" spans="1:6" ht="12.75" customHeight="1" x14ac:dyDescent="0.2">
      <c r="A418" s="61" t="s">
        <v>839</v>
      </c>
      <c r="B418" s="91" t="s">
        <v>840</v>
      </c>
      <c r="C418" s="62" t="s">
        <v>841</v>
      </c>
      <c r="D418" s="68">
        <f t="shared" ref="D418:E418" si="117">D294+D411</f>
        <v>0</v>
      </c>
      <c r="E418" s="68">
        <f t="shared" si="117"/>
        <v>0</v>
      </c>
      <c r="F418" s="63" t="str">
        <f t="shared" si="81"/>
        <v>-</v>
      </c>
    </row>
    <row r="419" spans="1:6" s="84" customFormat="1" ht="20.100000000000001" customHeight="1" x14ac:dyDescent="0.2">
      <c r="A419" s="364" t="s">
        <v>842</v>
      </c>
      <c r="B419" s="365"/>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3271975</v>
      </c>
      <c r="E639" s="56">
        <f t="shared" si="180"/>
        <v>3421175.6</v>
      </c>
      <c r="F639" s="57">
        <f t="shared" si="119"/>
        <v>104.55995537863218</v>
      </c>
    </row>
    <row r="640" spans="1:6" ht="12.75" customHeight="1" x14ac:dyDescent="0.2">
      <c r="A640" s="54" t="s">
        <v>605</v>
      </c>
      <c r="B640" s="88" t="s">
        <v>1274</v>
      </c>
      <c r="C640" s="55" t="s">
        <v>1275</v>
      </c>
      <c r="D640" s="56">
        <f t="shared" ref="D640:E640" si="181">D413+D528</f>
        <v>3216687</v>
      </c>
      <c r="E640" s="56">
        <f t="shared" si="181"/>
        <v>3455837.83</v>
      </c>
      <c r="F640" s="57">
        <f t="shared" si="119"/>
        <v>107.4346938325053</v>
      </c>
    </row>
    <row r="641" spans="1:6" ht="12.75" customHeight="1" x14ac:dyDescent="0.2">
      <c r="A641" s="54" t="s">
        <v>605</v>
      </c>
      <c r="B641" s="88" t="s">
        <v>1276</v>
      </c>
      <c r="C641" s="55" t="s">
        <v>1277</v>
      </c>
      <c r="D641" s="56">
        <f t="shared" ref="D641:E641" si="182">IF(D639&gt;=D640,D639-D640,0)</f>
        <v>55288</v>
      </c>
      <c r="E641" s="56">
        <f t="shared" si="182"/>
        <v>0</v>
      </c>
      <c r="F641" s="57">
        <f t="shared" si="119"/>
        <v>0</v>
      </c>
    </row>
    <row r="642" spans="1:6" ht="12.75" customHeight="1" x14ac:dyDescent="0.2">
      <c r="A642" s="54" t="s">
        <v>605</v>
      </c>
      <c r="B642" s="88" t="s">
        <v>1278</v>
      </c>
      <c r="C642" s="55" t="s">
        <v>1279</v>
      </c>
      <c r="D642" s="56">
        <f t="shared" ref="D642:E642" si="183">IF(D640&gt;=D639,D640-D639,0)</f>
        <v>0</v>
      </c>
      <c r="E642" s="56">
        <f t="shared" si="183"/>
        <v>34662.229999999981</v>
      </c>
      <c r="F642" s="57" t="str">
        <f t="shared" si="119"/>
        <v>-</v>
      </c>
    </row>
    <row r="643" spans="1:6" ht="24" x14ac:dyDescent="0.2">
      <c r="A643" s="66" t="s">
        <v>1280</v>
      </c>
      <c r="B643" s="88" t="s">
        <v>1281</v>
      </c>
      <c r="C643" s="67" t="s">
        <v>1280</v>
      </c>
      <c r="D643" s="56">
        <f t="shared" ref="D643:E643" si="184">IF(D416-D417+D637-D638&gt;=0,D416-D417+D637-D638,0)</f>
        <v>0</v>
      </c>
      <c r="E643" s="56">
        <f t="shared" si="184"/>
        <v>2672.33</v>
      </c>
      <c r="F643" s="57" t="str">
        <f t="shared" si="119"/>
        <v>-</v>
      </c>
    </row>
    <row r="644" spans="1:6" ht="24" x14ac:dyDescent="0.2">
      <c r="A644" s="66" t="s">
        <v>1282</v>
      </c>
      <c r="B644" s="88" t="s">
        <v>1283</v>
      </c>
      <c r="C644" s="67" t="s">
        <v>1282</v>
      </c>
      <c r="D644" s="56">
        <f t="shared" ref="D644:E644" si="185">IF(D417-D416+D638-D637&gt;=0,D417-D416+D638-D637,0)</f>
        <v>72535</v>
      </c>
      <c r="E644" s="56">
        <f t="shared" si="185"/>
        <v>0</v>
      </c>
      <c r="F644" s="57">
        <f t="shared" si="119"/>
        <v>0</v>
      </c>
    </row>
    <row r="645" spans="1:6" ht="24" x14ac:dyDescent="0.2">
      <c r="A645" s="54" t="s">
        <v>605</v>
      </c>
      <c r="B645" s="88" t="s">
        <v>1284</v>
      </c>
      <c r="C645" s="55" t="s">
        <v>1285</v>
      </c>
      <c r="D645" s="56">
        <f t="shared" ref="D645:E645" si="186">IF(D641+D643-D642-D644&gt;=0,D641+D643-D642-D644,0)</f>
        <v>0</v>
      </c>
      <c r="E645" s="56">
        <f t="shared" si="186"/>
        <v>0</v>
      </c>
      <c r="F645" s="57" t="str">
        <f t="shared" si="119"/>
        <v>-</v>
      </c>
    </row>
    <row r="646" spans="1:6" ht="24" x14ac:dyDescent="0.2">
      <c r="A646" s="54" t="s">
        <v>605</v>
      </c>
      <c r="B646" s="88" t="s">
        <v>1286</v>
      </c>
      <c r="C646" s="55" t="s">
        <v>1287</v>
      </c>
      <c r="D646" s="56">
        <f t="shared" ref="D646:E646" si="187">IF(D642+D644-D641-D643&gt;=0,D642+D644-D641-D643,0)</f>
        <v>17247</v>
      </c>
      <c r="E646" s="56">
        <f t="shared" si="187"/>
        <v>31989.89999999998</v>
      </c>
      <c r="F646" s="57">
        <f t="shared" si="119"/>
        <v>185.48095320925367</v>
      </c>
    </row>
    <row r="647" spans="1:6" ht="24" x14ac:dyDescent="0.2">
      <c r="A647" s="61" t="s">
        <v>1288</v>
      </c>
      <c r="B647" s="275" t="s">
        <v>1289</v>
      </c>
      <c r="C647" s="62" t="s">
        <v>1288</v>
      </c>
      <c r="D647" s="285">
        <v>454201</v>
      </c>
      <c r="E647" s="285">
        <v>493326.46</v>
      </c>
      <c r="F647" s="63">
        <f t="shared" si="119"/>
        <v>108.61412898694631</v>
      </c>
    </row>
    <row r="648" spans="1:6" s="84" customFormat="1" ht="20.100000000000001" customHeight="1" x14ac:dyDescent="0.2">
      <c r="A648" s="364" t="s">
        <v>1290</v>
      </c>
      <c r="B648" s="365"/>
      <c r="C648" s="258"/>
      <c r="D648" s="64"/>
      <c r="E648" s="64"/>
      <c r="F648" s="65"/>
    </row>
    <row r="649" spans="1:6" ht="12.75" customHeight="1" x14ac:dyDescent="0.2">
      <c r="A649" s="54">
        <v>11</v>
      </c>
      <c r="B649" s="88" t="s">
        <v>1291</v>
      </c>
      <c r="C649" s="55" t="s">
        <v>1292</v>
      </c>
      <c r="D649" s="284">
        <v>0</v>
      </c>
      <c r="E649" s="284">
        <v>0</v>
      </c>
      <c r="F649" s="57" t="str">
        <f t="shared" ref="F649:F724" si="188">IF(D649&lt;&gt;0,IF(E649/D649&gt;=100,"&gt;&gt;100",E649/D649*100),"-")</f>
        <v>-</v>
      </c>
    </row>
    <row r="650" spans="1:6" ht="12.75" customHeight="1" x14ac:dyDescent="0.2">
      <c r="A650" s="54" t="s">
        <v>1293</v>
      </c>
      <c r="B650" s="88" t="s">
        <v>1294</v>
      </c>
      <c r="C650" s="55" t="s">
        <v>1293</v>
      </c>
      <c r="D650" s="284">
        <v>0</v>
      </c>
      <c r="E650" s="284">
        <v>0</v>
      </c>
      <c r="F650" s="57" t="str">
        <f t="shared" si="188"/>
        <v>-</v>
      </c>
    </row>
    <row r="651" spans="1:6" ht="12.75" customHeight="1" x14ac:dyDescent="0.2">
      <c r="A651" s="54" t="s">
        <v>1295</v>
      </c>
      <c r="B651" s="88" t="s">
        <v>1296</v>
      </c>
      <c r="C651" s="55" t="s">
        <v>1295</v>
      </c>
      <c r="D651" s="284">
        <v>0</v>
      </c>
      <c r="E651" s="284">
        <v>0</v>
      </c>
      <c r="F651" s="57" t="str">
        <f t="shared" si="188"/>
        <v>-</v>
      </c>
    </row>
    <row r="652" spans="1:6" ht="24" x14ac:dyDescent="0.2">
      <c r="A652" s="54">
        <v>11</v>
      </c>
      <c r="B652" s="88" t="s">
        <v>1297</v>
      </c>
      <c r="C652" s="55" t="s">
        <v>1298</v>
      </c>
      <c r="D652" s="56">
        <f t="shared" ref="D652:E652" si="189">+D649+D650-D651</f>
        <v>0</v>
      </c>
      <c r="E652" s="56">
        <f t="shared" si="189"/>
        <v>0</v>
      </c>
      <c r="F652" s="57" t="str">
        <f t="shared" si="188"/>
        <v>-</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48</v>
      </c>
      <c r="E654" s="307">
        <v>49</v>
      </c>
      <c r="F654" s="57">
        <f t="shared" si="188"/>
        <v>102.08333333333333</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42</v>
      </c>
      <c r="E656" s="307">
        <v>43</v>
      </c>
      <c r="F656" s="57">
        <f t="shared" si="188"/>
        <v>102.38095238095238</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2743932</v>
      </c>
      <c r="E675" s="284">
        <v>2894795.75</v>
      </c>
      <c r="F675" s="57">
        <f t="shared" si="188"/>
        <v>105.4980863228389</v>
      </c>
    </row>
    <row r="676" spans="1:6" ht="24" x14ac:dyDescent="0.2">
      <c r="A676" s="54">
        <v>63613</v>
      </c>
      <c r="B676" s="229" t="s">
        <v>1346</v>
      </c>
      <c r="C676" s="55" t="s">
        <v>1347</v>
      </c>
      <c r="D676" s="284">
        <v>6000</v>
      </c>
      <c r="E676" s="284">
        <v>5000</v>
      </c>
      <c r="F676" s="57">
        <f t="shared" si="188"/>
        <v>83.333333333333343</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11317</v>
      </c>
      <c r="E710" s="284">
        <v>47748</v>
      </c>
      <c r="F710" s="57">
        <f t="shared" si="188"/>
        <v>421.91393478837148</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v>15050</v>
      </c>
      <c r="E716" s="284"/>
      <c r="F716" s="57">
        <f t="shared" si="188"/>
        <v>0</v>
      </c>
    </row>
    <row r="717" spans="1:6" ht="12.75" customHeight="1" x14ac:dyDescent="0.2">
      <c r="A717" s="54">
        <v>31215</v>
      </c>
      <c r="B717" s="88" t="s">
        <v>1410</v>
      </c>
      <c r="C717" s="55" t="s">
        <v>1411</v>
      </c>
      <c r="D717" s="284">
        <v>3703</v>
      </c>
      <c r="E717" s="284">
        <v>7086.52</v>
      </c>
      <c r="F717" s="57">
        <f t="shared" si="188"/>
        <v>191.37240075614369</v>
      </c>
    </row>
    <row r="718" spans="1:6" ht="12.75" customHeight="1" x14ac:dyDescent="0.2">
      <c r="A718" s="54">
        <v>32121</v>
      </c>
      <c r="B718" s="88" t="s">
        <v>1412</v>
      </c>
      <c r="C718" s="55" t="s">
        <v>1413</v>
      </c>
      <c r="D718" s="284">
        <v>52631</v>
      </c>
      <c r="E718" s="284">
        <v>93281.54</v>
      </c>
      <c r="F718" s="57">
        <f t="shared" si="188"/>
        <v>177.23687560563167</v>
      </c>
    </row>
    <row r="719" spans="1:6" ht="12.75" customHeight="1" x14ac:dyDescent="0.2">
      <c r="A719" s="54" t="s">
        <v>1414</v>
      </c>
      <c r="B719" s="88" t="s">
        <v>1415</v>
      </c>
      <c r="C719" s="55" t="s">
        <v>1414</v>
      </c>
      <c r="D719" s="284">
        <v>0</v>
      </c>
      <c r="E719" s="284"/>
      <c r="F719" s="57" t="str">
        <f t="shared" si="188"/>
        <v>-</v>
      </c>
    </row>
    <row r="720" spans="1:6" ht="12.75" customHeight="1" x14ac:dyDescent="0.2">
      <c r="A720" s="54" t="s">
        <v>1416</v>
      </c>
      <c r="B720" s="88" t="s">
        <v>1417</v>
      </c>
      <c r="C720" s="55" t="s">
        <v>1416</v>
      </c>
      <c r="D720" s="284"/>
      <c r="E720" s="284"/>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v>3606</v>
      </c>
      <c r="E722" s="284">
        <v>14293.35</v>
      </c>
      <c r="F722" s="57">
        <f t="shared" si="188"/>
        <v>396.3768718801997</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v>748</v>
      </c>
      <c r="E828" s="284">
        <v>243.75</v>
      </c>
      <c r="F828" s="57">
        <f t="shared" si="190"/>
        <v>32.586898395721924</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60" t="s">
        <v>1941</v>
      </c>
      <c r="B983" s="361"/>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8"/>
      <c r="E994" s="359"/>
      <c r="F994" s="80"/>
    </row>
    <row r="995" spans="1:6" ht="15" customHeight="1" x14ac:dyDescent="0.2">
      <c r="A995" s="225"/>
      <c r="B995" s="250"/>
      <c r="C995" s="260"/>
      <c r="D995" s="358"/>
      <c r="E995" s="359"/>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6" t="s">
        <v>32</v>
      </c>
      <c r="B2" s="367"/>
      <c r="C2" s="367"/>
      <c r="D2" s="367"/>
      <c r="E2" s="367"/>
      <c r="F2" s="367"/>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4" t="s">
        <v>1965</v>
      </c>
      <c r="B5" s="365"/>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4" t="s">
        <v>2264</v>
      </c>
      <c r="B174" s="365"/>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8" t="s">
        <v>1290</v>
      </c>
      <c r="B261" s="365"/>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9" t="s">
        <v>2532</v>
      </c>
      <c r="B2" s="370"/>
      <c r="C2" s="370"/>
      <c r="D2" s="370"/>
      <c r="E2" s="370"/>
      <c r="F2" s="370"/>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1"/>
      <c r="E143" s="372"/>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3" t="s">
        <v>2785</v>
      </c>
      <c r="B2" s="374"/>
      <c r="C2" s="374"/>
      <c r="D2" s="374"/>
      <c r="E2" s="374"/>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5"/>
      <c r="E51" s="374"/>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workbookViewId="0">
      <selection activeCell="D103" sqref="D103"/>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6" t="s">
        <v>2856</v>
      </c>
      <c r="B2" s="374"/>
      <c r="C2" s="374"/>
      <c r="D2" s="374"/>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540820.34</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3479280.3499999996</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3479280.3499999996</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2987152.8</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491883.8</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v>243.75</v>
      </c>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3465902.94</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3465902.94</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2961797.5</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503861.69</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v>243.75</v>
      </c>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554197.74999999953</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8218.619999999999</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8218.619999999999</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v>502.21</v>
      </c>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v>7716.41</v>
      </c>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545979.13</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545979.13</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6"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6" t="s">
        <v>2856</v>
      </c>
      <c r="B1" s="374"/>
      <c r="C1" s="374"/>
      <c r="D1" s="374"/>
      <c r="E1" s="80" t="s">
        <v>2998</v>
      </c>
      <c r="F1" s="80"/>
      <c r="G1" s="80"/>
      <c r="H1" s="80"/>
      <c r="I1" s="80"/>
      <c r="J1" s="80"/>
      <c r="K1" s="80"/>
      <c r="L1" s="80"/>
      <c r="M1" s="80"/>
      <c r="N1" s="80"/>
      <c r="O1" s="80"/>
      <c r="P1" s="80"/>
    </row>
    <row r="2" spans="1:16" ht="37.5" customHeight="1" x14ac:dyDescent="0.2">
      <c r="A2" s="376" t="s">
        <v>2999</v>
      </c>
      <c r="B2" s="374"/>
      <c r="C2" s="374"/>
      <c r="D2" s="374"/>
    </row>
    <row r="3" spans="1:16" ht="29.25" customHeight="1" x14ac:dyDescent="0.2">
      <c r="A3" s="145" t="s">
        <v>3000</v>
      </c>
      <c r="B3" s="146" t="s">
        <v>3001</v>
      </c>
      <c r="C3" s="147" t="s">
        <v>3002</v>
      </c>
      <c r="D3" s="143"/>
      <c r="E3" s="144">
        <f>E4+E14+E19+E275+E293+E296+E298</f>
        <v>0</v>
      </c>
      <c r="F3" s="144">
        <f>F4+F14+F19+F275+F293+F296+F298</f>
        <v>3</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12972</v>
      </c>
      <c r="P3" s="80"/>
    </row>
    <row r="4" spans="1:16" ht="19.5" customHeight="1" x14ac:dyDescent="0.2">
      <c r="A4" s="380" t="s">
        <v>3003</v>
      </c>
      <c r="B4" s="381"/>
      <c r="C4" s="382"/>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7" t="s">
        <v>3016</v>
      </c>
      <c r="B14" s="378"/>
      <c r="C14" s="379"/>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7" t="s">
        <v>3021</v>
      </c>
      <c r="B19" s="378"/>
      <c r="C19" s="379"/>
      <c r="D19" s="143"/>
      <c r="E19" s="80">
        <f>SUM(E20:E274)</f>
        <v>0</v>
      </c>
      <c r="F19" s="80">
        <f>SUM(F20:F274)</f>
        <v>3</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Provjera</v>
      </c>
      <c r="C218" s="138" t="s">
        <v>3220</v>
      </c>
      <c r="D218" s="143"/>
      <c r="E218" s="80">
        <f t="shared" si="20"/>
        <v>0</v>
      </c>
      <c r="F218" s="80">
        <f t="shared" si="21"/>
        <v>1</v>
      </c>
      <c r="G218" s="80"/>
      <c r="H218" s="80"/>
      <c r="I218" s="80"/>
      <c r="J218" s="80"/>
      <c r="K218" s="80"/>
      <c r="L218" s="80">
        <f>IF(AND('PR-RAS'!D183&gt;0,'PR-RAS'!D720=0),1,0)</f>
        <v>1</v>
      </c>
      <c r="M218" s="80">
        <f>IF(AND('PR-RAS'!E183&gt;0,'PR-RAS'!E720=0),1,0)</f>
        <v>1</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O.K.</v>
      </c>
      <c r="C220" s="138" t="s">
        <v>3222</v>
      </c>
      <c r="D220" s="143"/>
      <c r="E220" s="80">
        <f t="shared" si="20"/>
        <v>0</v>
      </c>
      <c r="F220" s="80">
        <f t="shared" si="21"/>
        <v>0</v>
      </c>
      <c r="G220" s="80"/>
      <c r="H220" s="80"/>
      <c r="I220" s="80"/>
      <c r="J220" s="80"/>
      <c r="K220" s="80"/>
      <c r="L220" s="80">
        <f>IF(AND('PR-RAS'!D186&gt;0,'PR-RAS'!D724=0),1,0)</f>
        <v>0</v>
      </c>
      <c r="M220" s="80">
        <f>IF(AND('PR-RAS'!E186&gt;0,'PR-RAS'!E724=0),1,0)</f>
        <v>0</v>
      </c>
      <c r="N220" s="80"/>
      <c r="O220" s="80"/>
      <c r="P220" s="80"/>
    </row>
    <row r="221" spans="1:16" ht="30" customHeight="1" x14ac:dyDescent="0.2">
      <c r="A221" s="153">
        <v>184</v>
      </c>
      <c r="B221" s="154" t="str">
        <f t="shared" si="19"/>
        <v>Provjera</v>
      </c>
      <c r="C221" s="138" t="s">
        <v>3223</v>
      </c>
      <c r="D221" s="143"/>
      <c r="E221" s="80">
        <f t="shared" si="20"/>
        <v>0</v>
      </c>
      <c r="F221" s="80">
        <f t="shared" si="21"/>
        <v>1</v>
      </c>
      <c r="G221" s="80"/>
      <c r="H221" s="80"/>
      <c r="I221" s="80"/>
      <c r="J221" s="80"/>
      <c r="K221" s="80"/>
      <c r="L221" s="80">
        <f>IF(AND('PR-RAS'!D189&gt;0,'PR-RAS'!D725=0),1,0)</f>
        <v>1</v>
      </c>
      <c r="M221" s="80">
        <f>IF(AND('PR-RAS'!E189&gt;0,'PR-RAS'!E725=0),1,0)</f>
        <v>0</v>
      </c>
      <c r="N221" s="80"/>
      <c r="O221" s="80"/>
      <c r="P221" s="80"/>
    </row>
    <row r="222" spans="1:16" ht="30" customHeight="1" x14ac:dyDescent="0.2">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7" t="s">
        <v>32</v>
      </c>
      <c r="B275" s="378"/>
      <c r="C275" s="379"/>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7" t="s">
        <v>37</v>
      </c>
      <c r="B293" s="378"/>
      <c r="C293" s="379"/>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7" t="s">
        <v>36</v>
      </c>
      <c r="B296" s="378"/>
      <c r="C296" s="379"/>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7" t="s">
        <v>3296</v>
      </c>
      <c r="B298" s="378"/>
      <c r="C298" s="379"/>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c r="D1" s="322"/>
    </row>
    <row r="2" spans="1:17" ht="33" customHeight="1" x14ac:dyDescent="0.2">
      <c r="A2" s="386" t="s">
        <v>3299</v>
      </c>
      <c r="B2" s="387"/>
      <c r="C2" s="384"/>
      <c r="D2" s="4"/>
      <c r="E2" s="4"/>
      <c r="F2" s="4"/>
      <c r="G2" s="4"/>
      <c r="H2" s="4"/>
      <c r="I2" s="4"/>
      <c r="J2" s="4"/>
      <c r="K2" s="4"/>
      <c r="L2" s="4"/>
      <c r="M2" s="4"/>
      <c r="N2" s="4"/>
      <c r="O2" s="4"/>
      <c r="P2" s="4"/>
      <c r="Q2" s="4"/>
    </row>
    <row r="3" spans="1:17" ht="18.75" customHeight="1" x14ac:dyDescent="0.2">
      <c r="A3" s="43" t="s">
        <v>3300</v>
      </c>
      <c r="B3" s="388" t="s">
        <v>3301</v>
      </c>
      <c r="C3" s="384"/>
      <c r="D3" s="4"/>
      <c r="E3" s="4"/>
      <c r="F3" s="4"/>
      <c r="G3" s="4"/>
      <c r="H3" s="4"/>
      <c r="I3" s="4"/>
      <c r="J3" s="4"/>
      <c r="K3" s="4"/>
      <c r="L3" s="4"/>
      <c r="M3" s="4"/>
      <c r="N3" s="4"/>
      <c r="O3" s="4"/>
      <c r="P3" s="4"/>
      <c r="Q3" s="4"/>
    </row>
    <row r="4" spans="1:17" ht="37.5" hidden="1" customHeight="1" x14ac:dyDescent="0.2">
      <c r="A4" s="44" t="s">
        <v>3302</v>
      </c>
      <c r="B4" s="383" t="s">
        <v>3303</v>
      </c>
      <c r="C4" s="384"/>
      <c r="D4" s="4"/>
      <c r="E4" s="4"/>
      <c r="F4" s="4"/>
      <c r="G4" s="4"/>
      <c r="H4" s="4"/>
      <c r="I4" s="4"/>
      <c r="J4" s="4"/>
      <c r="K4" s="4"/>
      <c r="L4" s="4"/>
      <c r="M4" s="4"/>
      <c r="N4" s="4"/>
      <c r="O4" s="4"/>
      <c r="P4" s="4"/>
      <c r="Q4" s="4"/>
    </row>
    <row r="5" spans="1:17" ht="48" hidden="1" customHeight="1" x14ac:dyDescent="0.2">
      <c r="A5" s="44" t="s">
        <v>3302</v>
      </c>
      <c r="B5" s="383" t="s">
        <v>3304</v>
      </c>
      <c r="C5" s="384"/>
      <c r="D5" s="4"/>
      <c r="E5" s="4"/>
      <c r="F5" s="4"/>
      <c r="G5" s="4"/>
      <c r="H5" s="4"/>
      <c r="I5" s="4"/>
      <c r="J5" s="4"/>
      <c r="K5" s="4"/>
      <c r="L5" s="4"/>
      <c r="M5" s="4"/>
      <c r="N5" s="4"/>
      <c r="O5" s="4"/>
      <c r="P5" s="4"/>
      <c r="Q5" s="4"/>
    </row>
    <row r="6" spans="1:17" ht="59.25" hidden="1" customHeight="1" x14ac:dyDescent="0.2">
      <c r="A6" s="44" t="s">
        <v>3302</v>
      </c>
      <c r="B6" s="383" t="s">
        <v>3305</v>
      </c>
      <c r="C6" s="384"/>
      <c r="D6" s="4"/>
      <c r="E6" s="4"/>
      <c r="F6" s="4"/>
      <c r="G6" s="4"/>
      <c r="H6" s="4"/>
      <c r="I6" s="4"/>
      <c r="J6" s="4"/>
      <c r="K6" s="4"/>
      <c r="L6" s="4"/>
      <c r="M6" s="4"/>
      <c r="N6" s="4"/>
      <c r="O6" s="4"/>
      <c r="P6" s="4"/>
      <c r="Q6" s="4"/>
    </row>
    <row r="7" spans="1:17" ht="48" hidden="1" customHeight="1" x14ac:dyDescent="0.2">
      <c r="A7" s="44" t="s">
        <v>3306</v>
      </c>
      <c r="B7" s="383" t="s">
        <v>3307</v>
      </c>
      <c r="C7" s="384"/>
      <c r="D7" s="4"/>
      <c r="E7" s="4"/>
      <c r="F7" s="4"/>
      <c r="G7" s="4"/>
      <c r="H7" s="4"/>
      <c r="I7" s="4"/>
      <c r="J7" s="4"/>
      <c r="K7" s="4"/>
      <c r="L7" s="4"/>
      <c r="M7" s="4"/>
      <c r="N7" s="4"/>
      <c r="O7" s="4"/>
      <c r="P7" s="4"/>
      <c r="Q7" s="4"/>
    </row>
    <row r="8" spans="1:17" ht="41.25" hidden="1" customHeight="1" x14ac:dyDescent="0.2">
      <c r="A8" s="44" t="s">
        <v>3308</v>
      </c>
      <c r="B8" s="383" t="s">
        <v>3309</v>
      </c>
      <c r="C8" s="384"/>
      <c r="D8" s="4"/>
      <c r="E8" s="4"/>
      <c r="F8" s="4"/>
      <c r="G8" s="4"/>
      <c r="H8" s="4"/>
      <c r="I8" s="4"/>
      <c r="J8" s="4"/>
      <c r="K8" s="4"/>
      <c r="L8" s="4"/>
      <c r="M8" s="4"/>
      <c r="N8" s="4"/>
      <c r="O8" s="4"/>
      <c r="P8" s="4"/>
      <c r="Q8" s="4"/>
    </row>
    <row r="9" spans="1:17" ht="59.25" hidden="1" customHeight="1" x14ac:dyDescent="0.2">
      <c r="A9" s="44" t="s">
        <v>3310</v>
      </c>
      <c r="B9" s="383" t="s">
        <v>3311</v>
      </c>
      <c r="C9" s="384"/>
      <c r="D9" s="4"/>
      <c r="E9" s="4"/>
      <c r="F9" s="4"/>
      <c r="G9" s="4"/>
      <c r="H9" s="4"/>
      <c r="I9" s="4"/>
      <c r="J9" s="4"/>
      <c r="K9" s="4"/>
      <c r="L9" s="4"/>
      <c r="M9" s="4"/>
      <c r="N9" s="4"/>
      <c r="O9" s="4"/>
      <c r="P9" s="4"/>
      <c r="Q9" s="4"/>
    </row>
    <row r="10" spans="1:17" ht="61.5" hidden="1" customHeight="1" x14ac:dyDescent="0.2">
      <c r="A10" s="44" t="s">
        <v>3310</v>
      </c>
      <c r="B10" s="383" t="s">
        <v>3312</v>
      </c>
      <c r="C10" s="384"/>
      <c r="D10" s="4"/>
      <c r="E10" s="4"/>
      <c r="F10" s="4"/>
      <c r="G10" s="4"/>
      <c r="H10" s="4"/>
      <c r="I10" s="4"/>
      <c r="J10" s="4"/>
      <c r="K10" s="4"/>
      <c r="L10" s="4"/>
      <c r="M10" s="4"/>
      <c r="N10" s="4"/>
      <c r="O10" s="4"/>
      <c r="P10" s="4"/>
      <c r="Q10" s="4"/>
    </row>
    <row r="11" spans="1:17" ht="43.5" hidden="1" customHeight="1" x14ac:dyDescent="0.2">
      <c r="A11" s="44" t="s">
        <v>3310</v>
      </c>
      <c r="B11" s="383" t="s">
        <v>3313</v>
      </c>
      <c r="C11" s="384"/>
      <c r="D11" s="4"/>
      <c r="E11" s="4"/>
      <c r="F11" s="4"/>
      <c r="G11" s="4"/>
      <c r="H11" s="4"/>
      <c r="I11" s="4"/>
      <c r="J11" s="4"/>
      <c r="K11" s="4"/>
      <c r="L11" s="4"/>
      <c r="M11" s="4"/>
      <c r="N11" s="4"/>
      <c r="O11" s="4"/>
      <c r="P11" s="4"/>
      <c r="Q11" s="4"/>
    </row>
    <row r="12" spans="1:17" ht="27.75" hidden="1" customHeight="1" x14ac:dyDescent="0.2">
      <c r="A12" s="44" t="s">
        <v>3314</v>
      </c>
      <c r="B12" s="383" t="s">
        <v>3315</v>
      </c>
      <c r="C12" s="384"/>
      <c r="D12" s="4"/>
      <c r="E12" s="4"/>
      <c r="F12" s="4"/>
      <c r="G12" s="4"/>
      <c r="H12" s="4"/>
      <c r="I12" s="4"/>
      <c r="J12" s="4"/>
      <c r="K12" s="4"/>
      <c r="L12" s="4"/>
      <c r="M12" s="4"/>
      <c r="N12" s="4"/>
      <c r="O12" s="4"/>
      <c r="P12" s="4"/>
      <c r="Q12" s="4"/>
    </row>
    <row r="13" spans="1:17" ht="27.75" hidden="1" customHeight="1" x14ac:dyDescent="0.2">
      <c r="A13" s="44" t="s">
        <v>3316</v>
      </c>
      <c r="B13" s="383" t="s">
        <v>3317</v>
      </c>
      <c r="C13" s="384"/>
      <c r="D13" s="4"/>
      <c r="E13" s="4"/>
      <c r="F13" s="4"/>
      <c r="G13" s="4"/>
      <c r="H13" s="4"/>
      <c r="I13" s="4"/>
      <c r="J13" s="4"/>
      <c r="K13" s="4"/>
      <c r="L13" s="4"/>
      <c r="M13" s="4"/>
      <c r="N13" s="4"/>
      <c r="O13" s="4"/>
      <c r="P13" s="4"/>
      <c r="Q13" s="4"/>
    </row>
    <row r="14" spans="1:17" ht="45.75" hidden="1" customHeight="1" x14ac:dyDescent="0.2">
      <c r="A14" s="44" t="s">
        <v>3318</v>
      </c>
      <c r="B14" s="383" t="s">
        <v>3319</v>
      </c>
      <c r="C14" s="384"/>
      <c r="D14" s="4"/>
      <c r="E14" s="4"/>
      <c r="F14" s="4"/>
      <c r="G14" s="4"/>
      <c r="H14" s="4"/>
      <c r="I14" s="4"/>
      <c r="J14" s="4"/>
      <c r="K14" s="4"/>
      <c r="L14" s="4"/>
      <c r="M14" s="4"/>
      <c r="N14" s="4"/>
      <c r="O14" s="4"/>
      <c r="P14" s="4"/>
      <c r="Q14" s="4"/>
    </row>
    <row r="15" spans="1:17" ht="45.75" hidden="1" customHeight="1" x14ac:dyDescent="0.2">
      <c r="A15" s="44" t="s">
        <v>3320</v>
      </c>
      <c r="B15" s="383" t="s">
        <v>3321</v>
      </c>
      <c r="C15" s="384"/>
      <c r="D15" s="4"/>
      <c r="E15" s="4"/>
      <c r="F15" s="4"/>
      <c r="G15" s="4"/>
      <c r="H15" s="4"/>
      <c r="I15" s="4"/>
      <c r="J15" s="4"/>
      <c r="K15" s="4"/>
      <c r="L15" s="4"/>
      <c r="M15" s="4"/>
      <c r="N15" s="4"/>
      <c r="O15" s="4"/>
      <c r="P15" s="4"/>
      <c r="Q15" s="4"/>
    </row>
    <row r="16" spans="1:17" ht="51" hidden="1" customHeight="1" x14ac:dyDescent="0.2">
      <c r="A16" s="44" t="s">
        <v>3322</v>
      </c>
      <c r="B16" s="383" t="s">
        <v>3323</v>
      </c>
      <c r="C16" s="384"/>
      <c r="D16" s="4"/>
      <c r="E16" s="4"/>
      <c r="F16" s="4"/>
      <c r="G16" s="4"/>
      <c r="H16" s="4"/>
      <c r="I16" s="4"/>
      <c r="J16" s="4"/>
      <c r="K16" s="4"/>
      <c r="L16" s="4"/>
      <c r="M16" s="4"/>
      <c r="N16" s="4"/>
      <c r="O16" s="4"/>
      <c r="P16" s="4"/>
      <c r="Q16" s="4"/>
    </row>
    <row r="17" spans="1:17" ht="27.75" hidden="1" customHeight="1" x14ac:dyDescent="0.2">
      <c r="A17" s="44" t="s">
        <v>3324</v>
      </c>
      <c r="B17" s="383" t="s">
        <v>3325</v>
      </c>
      <c r="C17" s="384"/>
      <c r="D17" s="4"/>
      <c r="E17" s="4"/>
      <c r="F17" s="4"/>
      <c r="G17" s="4"/>
      <c r="H17" s="4"/>
      <c r="I17" s="4"/>
      <c r="J17" s="4"/>
      <c r="K17" s="4"/>
      <c r="L17" s="4"/>
      <c r="M17" s="4"/>
      <c r="N17" s="4"/>
      <c r="O17" s="4"/>
      <c r="P17" s="4"/>
      <c r="Q17" s="4"/>
    </row>
    <row r="18" spans="1:17" ht="27.75" hidden="1" customHeight="1" x14ac:dyDescent="0.2">
      <c r="A18" s="44" t="s">
        <v>3326</v>
      </c>
      <c r="B18" s="383" t="s">
        <v>3327</v>
      </c>
      <c r="C18" s="384"/>
      <c r="D18" s="4"/>
      <c r="E18" s="4"/>
      <c r="F18" s="4"/>
      <c r="G18" s="4"/>
      <c r="H18" s="4"/>
      <c r="I18" s="4"/>
      <c r="J18" s="4"/>
      <c r="K18" s="4"/>
      <c r="L18" s="4"/>
      <c r="M18" s="4"/>
      <c r="N18" s="4"/>
      <c r="O18" s="4"/>
      <c r="P18" s="4"/>
      <c r="Q18" s="4"/>
    </row>
    <row r="19" spans="1:17" ht="45" hidden="1" customHeight="1" x14ac:dyDescent="0.2">
      <c r="A19" s="44" t="s">
        <v>3326</v>
      </c>
      <c r="B19" s="383" t="s">
        <v>3328</v>
      </c>
      <c r="C19" s="384"/>
      <c r="D19" s="4"/>
      <c r="E19" s="4"/>
      <c r="F19" s="4"/>
      <c r="G19" s="4"/>
      <c r="H19" s="4"/>
      <c r="I19" s="4"/>
      <c r="J19" s="4"/>
      <c r="K19" s="4"/>
      <c r="L19" s="4"/>
      <c r="M19" s="4"/>
      <c r="N19" s="4"/>
      <c r="O19" s="4"/>
      <c r="P19" s="4"/>
      <c r="Q19" s="4"/>
    </row>
    <row r="20" spans="1:17" ht="45" hidden="1" customHeight="1" x14ac:dyDescent="0.2">
      <c r="A20" s="44" t="s">
        <v>3329</v>
      </c>
      <c r="B20" s="383" t="s">
        <v>3330</v>
      </c>
      <c r="C20" s="384"/>
      <c r="D20" s="4"/>
      <c r="E20" s="4"/>
      <c r="F20" s="4"/>
      <c r="G20" s="4"/>
      <c r="H20" s="4"/>
      <c r="I20" s="4"/>
      <c r="J20" s="4"/>
      <c r="K20" s="4"/>
      <c r="L20" s="4"/>
      <c r="M20" s="4"/>
      <c r="N20" s="4"/>
      <c r="O20" s="4"/>
      <c r="P20" s="4"/>
      <c r="Q20" s="4"/>
    </row>
    <row r="21" spans="1:17" ht="30" hidden="1" customHeight="1" x14ac:dyDescent="0.2">
      <c r="A21" s="44" t="s">
        <v>3331</v>
      </c>
      <c r="B21" s="383" t="s">
        <v>3332</v>
      </c>
      <c r="C21" s="384"/>
      <c r="D21" s="4"/>
      <c r="E21" s="4"/>
      <c r="F21" s="4"/>
      <c r="G21" s="4"/>
      <c r="H21" s="4"/>
      <c r="I21" s="4"/>
      <c r="J21" s="4"/>
      <c r="K21" s="4"/>
      <c r="L21" s="4"/>
      <c r="M21" s="4"/>
      <c r="N21" s="4"/>
      <c r="O21" s="4"/>
      <c r="P21" s="4"/>
      <c r="Q21" s="4"/>
    </row>
    <row r="22" spans="1:17" ht="30" hidden="1" customHeight="1" x14ac:dyDescent="0.2">
      <c r="A22" s="44" t="s">
        <v>3333</v>
      </c>
      <c r="B22" s="383" t="s">
        <v>3334</v>
      </c>
      <c r="C22" s="384"/>
      <c r="D22" s="4"/>
      <c r="E22" s="4"/>
      <c r="F22" s="4"/>
      <c r="G22" s="4"/>
      <c r="H22" s="4"/>
      <c r="I22" s="4"/>
      <c r="J22" s="4"/>
      <c r="K22" s="4"/>
      <c r="L22" s="4"/>
      <c r="M22" s="4"/>
      <c r="N22" s="4"/>
      <c r="O22" s="4"/>
      <c r="P22" s="4"/>
      <c r="Q22" s="4"/>
    </row>
    <row r="23" spans="1:17" ht="30" hidden="1" customHeight="1" x14ac:dyDescent="0.2">
      <c r="A23" s="44" t="s">
        <v>3335</v>
      </c>
      <c r="B23" s="383" t="s">
        <v>3336</v>
      </c>
      <c r="C23" s="384"/>
      <c r="D23" s="4"/>
      <c r="E23" s="4"/>
      <c r="F23" s="4"/>
      <c r="G23" s="4"/>
      <c r="H23" s="4"/>
      <c r="I23" s="4"/>
      <c r="J23" s="4"/>
      <c r="K23" s="4"/>
      <c r="L23" s="4"/>
      <c r="M23" s="4"/>
      <c r="N23" s="4"/>
      <c r="O23" s="4"/>
      <c r="P23" s="4"/>
      <c r="Q23" s="4"/>
    </row>
    <row r="24" spans="1:17" ht="30" hidden="1" customHeight="1" x14ac:dyDescent="0.2">
      <c r="A24" s="44" t="s">
        <v>3337</v>
      </c>
      <c r="B24" s="383" t="s">
        <v>3338</v>
      </c>
      <c r="C24" s="384"/>
      <c r="D24" s="4"/>
      <c r="E24" s="4"/>
      <c r="F24" s="4"/>
      <c r="G24" s="4"/>
      <c r="H24" s="4"/>
      <c r="I24" s="4"/>
      <c r="J24" s="4"/>
      <c r="K24" s="4"/>
      <c r="L24" s="4"/>
      <c r="M24" s="4"/>
      <c r="N24" s="4"/>
      <c r="O24" s="4"/>
      <c r="P24" s="4"/>
      <c r="Q24" s="4"/>
    </row>
    <row r="25" spans="1:17" ht="30" hidden="1" customHeight="1" x14ac:dyDescent="0.2">
      <c r="A25" s="44" t="s">
        <v>3339</v>
      </c>
      <c r="B25" s="383" t="s">
        <v>3340</v>
      </c>
      <c r="C25" s="384"/>
      <c r="D25" s="4"/>
      <c r="E25" s="4"/>
      <c r="F25" s="4"/>
      <c r="G25" s="4"/>
      <c r="H25" s="4"/>
      <c r="I25" s="4"/>
      <c r="J25" s="4"/>
      <c r="K25" s="4"/>
      <c r="L25" s="4"/>
      <c r="M25" s="4"/>
      <c r="N25" s="4"/>
      <c r="O25" s="4"/>
      <c r="P25" s="4"/>
      <c r="Q25" s="4"/>
    </row>
    <row r="26" spans="1:17" ht="30" hidden="1" customHeight="1" x14ac:dyDescent="0.2">
      <c r="A26" s="44" t="s">
        <v>3341</v>
      </c>
      <c r="B26" s="383" t="s">
        <v>3342</v>
      </c>
      <c r="C26" s="384"/>
      <c r="D26" s="4"/>
      <c r="E26" s="4"/>
      <c r="F26" s="4"/>
      <c r="G26" s="4"/>
      <c r="H26" s="4"/>
      <c r="I26" s="4"/>
      <c r="J26" s="4"/>
      <c r="K26" s="4"/>
      <c r="L26" s="4"/>
      <c r="M26" s="4"/>
      <c r="N26" s="4"/>
      <c r="O26" s="4"/>
      <c r="P26" s="4"/>
      <c r="Q26" s="4"/>
    </row>
    <row r="27" spans="1:17" ht="70.5" hidden="1" customHeight="1" x14ac:dyDescent="0.2">
      <c r="A27" s="44" t="s">
        <v>3343</v>
      </c>
      <c r="B27" s="383" t="s">
        <v>3344</v>
      </c>
      <c r="C27" s="384"/>
      <c r="D27" s="4"/>
      <c r="E27" s="4"/>
      <c r="F27" s="4"/>
      <c r="G27" s="4"/>
      <c r="H27" s="4"/>
      <c r="I27" s="4"/>
      <c r="J27" s="4"/>
      <c r="K27" s="4"/>
      <c r="L27" s="4"/>
      <c r="M27" s="4"/>
      <c r="N27" s="4"/>
      <c r="O27" s="4"/>
      <c r="P27" s="4"/>
      <c r="Q27" s="4"/>
    </row>
    <row r="28" spans="1:17" ht="48" hidden="1" customHeight="1" x14ac:dyDescent="0.2">
      <c r="A28" s="44" t="s">
        <v>3345</v>
      </c>
      <c r="B28" s="383" t="s">
        <v>3346</v>
      </c>
      <c r="C28" s="384"/>
      <c r="D28" s="4"/>
      <c r="E28" s="4"/>
      <c r="F28" s="4"/>
      <c r="G28" s="4"/>
      <c r="H28" s="4"/>
      <c r="I28" s="4"/>
      <c r="J28" s="4"/>
      <c r="K28" s="4"/>
      <c r="L28" s="4"/>
      <c r="M28" s="4"/>
      <c r="N28" s="4"/>
      <c r="O28" s="4"/>
      <c r="P28" s="4"/>
      <c r="Q28" s="4"/>
    </row>
    <row r="29" spans="1:17" ht="100.5" hidden="1" customHeight="1" x14ac:dyDescent="0.2">
      <c r="A29" s="44" t="s">
        <v>3347</v>
      </c>
      <c r="B29" s="383" t="s">
        <v>3348</v>
      </c>
      <c r="C29" s="384"/>
      <c r="D29" s="4"/>
      <c r="E29" s="4"/>
      <c r="F29" s="4"/>
      <c r="G29" s="4"/>
      <c r="H29" s="4"/>
      <c r="I29" s="4"/>
      <c r="J29" s="4"/>
      <c r="K29" s="4"/>
      <c r="L29" s="4"/>
      <c r="M29" s="4"/>
      <c r="N29" s="4"/>
      <c r="O29" s="4"/>
      <c r="P29" s="4"/>
      <c r="Q29" s="4"/>
    </row>
    <row r="30" spans="1:17" ht="45" hidden="1" customHeight="1" x14ac:dyDescent="0.2">
      <c r="A30" s="44" t="s">
        <v>3349</v>
      </c>
      <c r="B30" s="383" t="s">
        <v>3350</v>
      </c>
      <c r="C30" s="384"/>
      <c r="D30" s="4"/>
      <c r="E30" s="4"/>
      <c r="F30" s="4"/>
      <c r="G30" s="4"/>
      <c r="H30" s="4"/>
      <c r="I30" s="4"/>
      <c r="J30" s="4"/>
      <c r="K30" s="4"/>
      <c r="L30" s="4"/>
      <c r="M30" s="4"/>
      <c r="N30" s="4"/>
      <c r="O30" s="4"/>
      <c r="P30" s="4"/>
      <c r="Q30" s="4"/>
    </row>
    <row r="31" spans="1:17" ht="45" hidden="1" customHeight="1" x14ac:dyDescent="0.2">
      <c r="A31" s="44" t="s">
        <v>3351</v>
      </c>
      <c r="B31" s="383" t="s">
        <v>3352</v>
      </c>
      <c r="C31" s="384"/>
      <c r="D31" s="4"/>
      <c r="E31" s="4"/>
      <c r="F31" s="4"/>
      <c r="G31" s="4"/>
      <c r="H31" s="4"/>
      <c r="I31" s="4"/>
      <c r="J31" s="4"/>
      <c r="K31" s="4"/>
      <c r="L31" s="4"/>
      <c r="M31" s="4"/>
      <c r="N31" s="4"/>
      <c r="O31" s="4"/>
      <c r="P31" s="4"/>
      <c r="Q31" s="4"/>
    </row>
    <row r="32" spans="1:17" ht="45" hidden="1" customHeight="1" x14ac:dyDescent="0.2">
      <c r="A32" s="44" t="s">
        <v>3353</v>
      </c>
      <c r="B32" s="383" t="s">
        <v>3354</v>
      </c>
      <c r="C32" s="384"/>
      <c r="D32" s="4"/>
      <c r="E32" s="4"/>
      <c r="F32" s="4"/>
      <c r="G32" s="4"/>
      <c r="H32" s="4"/>
      <c r="I32" s="4"/>
      <c r="J32" s="4"/>
      <c r="K32" s="4"/>
      <c r="L32" s="4"/>
      <c r="M32" s="4"/>
      <c r="N32" s="4"/>
      <c r="O32" s="4"/>
      <c r="P32" s="4"/>
      <c r="Q32" s="4"/>
    </row>
    <row r="33" spans="1:21" ht="72" hidden="1" customHeight="1" x14ac:dyDescent="0.2">
      <c r="A33" s="44" t="s">
        <v>3355</v>
      </c>
      <c r="B33" s="383" t="s">
        <v>3356</v>
      </c>
      <c r="C33" s="384"/>
      <c r="D33" s="4"/>
      <c r="E33" s="4"/>
      <c r="F33" s="4"/>
      <c r="G33" s="4"/>
      <c r="H33" s="4"/>
      <c r="I33" s="4"/>
      <c r="J33" s="4"/>
      <c r="K33" s="4"/>
      <c r="L33" s="4"/>
      <c r="M33" s="4"/>
      <c r="N33" s="4"/>
      <c r="O33" s="4"/>
      <c r="P33" s="4"/>
      <c r="Q33" s="4"/>
    </row>
    <row r="34" spans="1:21" ht="79.5" hidden="1" customHeight="1" x14ac:dyDescent="0.2">
      <c r="A34" s="44" t="s">
        <v>3357</v>
      </c>
      <c r="B34" s="383" t="s">
        <v>3358</v>
      </c>
      <c r="C34" s="384"/>
      <c r="D34" s="4"/>
      <c r="E34" s="4"/>
      <c r="F34" s="4"/>
      <c r="G34" s="4"/>
      <c r="H34" s="4"/>
      <c r="I34" s="4"/>
      <c r="J34" s="4"/>
      <c r="K34" s="4"/>
      <c r="L34" s="4"/>
      <c r="M34" s="4"/>
      <c r="N34" s="4"/>
      <c r="O34" s="4"/>
      <c r="P34" s="4"/>
      <c r="Q34" s="4"/>
    </row>
    <row r="35" spans="1:21" ht="70.5" hidden="1" customHeight="1" x14ac:dyDescent="0.2">
      <c r="A35" s="44" t="s">
        <v>3359</v>
      </c>
      <c r="B35" s="383" t="s">
        <v>3360</v>
      </c>
      <c r="C35" s="384"/>
      <c r="D35" s="4"/>
      <c r="E35" s="4"/>
      <c r="F35" s="4"/>
      <c r="G35" s="4"/>
      <c r="H35" s="4"/>
      <c r="I35" s="4"/>
      <c r="J35" s="4"/>
      <c r="K35" s="4"/>
      <c r="L35" s="4"/>
      <c r="M35" s="4"/>
      <c r="N35" s="4"/>
      <c r="O35" s="4"/>
      <c r="P35" s="4"/>
      <c r="Q35" s="4"/>
    </row>
    <row r="36" spans="1:21" ht="45.75" hidden="1" customHeight="1" x14ac:dyDescent="0.2">
      <c r="A36" s="44" t="s">
        <v>3361</v>
      </c>
      <c r="B36" s="383" t="s">
        <v>3362</v>
      </c>
      <c r="C36" s="384"/>
      <c r="D36" s="4"/>
      <c r="E36" s="4"/>
      <c r="F36" s="4"/>
      <c r="G36" s="4"/>
      <c r="H36" s="4"/>
      <c r="I36" s="4"/>
      <c r="J36" s="4"/>
      <c r="K36" s="4"/>
      <c r="L36" s="4"/>
      <c r="M36" s="4"/>
      <c r="N36" s="4"/>
      <c r="O36" s="4"/>
      <c r="P36" s="4"/>
      <c r="Q36" s="4"/>
    </row>
    <row r="37" spans="1:21" ht="54.75" hidden="1" customHeight="1" x14ac:dyDescent="0.2">
      <c r="A37" s="44" t="s">
        <v>3363</v>
      </c>
      <c r="B37" s="383" t="s">
        <v>3364</v>
      </c>
      <c r="C37" s="384"/>
      <c r="D37" s="4"/>
      <c r="E37" s="4"/>
      <c r="F37" s="4"/>
      <c r="G37" s="4"/>
      <c r="H37" s="4"/>
      <c r="I37" s="4"/>
      <c r="J37" s="4"/>
      <c r="K37" s="4"/>
      <c r="L37" s="4"/>
      <c r="M37" s="4"/>
      <c r="N37" s="4"/>
      <c r="O37" s="4"/>
      <c r="P37" s="4"/>
      <c r="Q37" s="4"/>
    </row>
    <row r="38" spans="1:21" ht="37.5" hidden="1" customHeight="1" x14ac:dyDescent="0.2">
      <c r="A38" s="44" t="s">
        <v>3365</v>
      </c>
      <c r="B38" s="383" t="s">
        <v>3366</v>
      </c>
      <c r="C38" s="384"/>
      <c r="D38" s="4"/>
      <c r="E38" s="4"/>
      <c r="F38" s="4"/>
      <c r="G38" s="4"/>
      <c r="H38" s="4"/>
      <c r="I38" s="4"/>
      <c r="J38" s="4"/>
      <c r="K38" s="4"/>
      <c r="L38" s="4"/>
      <c r="M38" s="4"/>
      <c r="N38" s="4"/>
      <c r="O38" s="4"/>
      <c r="P38" s="4"/>
      <c r="Q38" s="4"/>
    </row>
    <row r="39" spans="1:21" ht="61.5" hidden="1" customHeight="1" x14ac:dyDescent="0.2">
      <c r="A39" s="44" t="s">
        <v>3367</v>
      </c>
      <c r="B39" s="383" t="s">
        <v>3368</v>
      </c>
      <c r="C39" s="384"/>
      <c r="D39" s="4"/>
      <c r="E39" s="4"/>
      <c r="F39" s="4"/>
      <c r="G39" s="4"/>
      <c r="H39" s="4"/>
      <c r="I39" s="4"/>
      <c r="J39" s="4"/>
      <c r="K39" s="4"/>
      <c r="L39" s="4"/>
      <c r="M39" s="4"/>
      <c r="N39" s="4"/>
      <c r="O39" s="4"/>
      <c r="P39" s="4"/>
      <c r="Q39" s="4"/>
    </row>
    <row r="40" spans="1:21" ht="53.25" hidden="1" customHeight="1" x14ac:dyDescent="0.2">
      <c r="A40" s="44" t="s">
        <v>3369</v>
      </c>
      <c r="B40" s="383" t="s">
        <v>3370</v>
      </c>
      <c r="C40" s="384"/>
      <c r="D40" s="4"/>
      <c r="E40" s="4"/>
      <c r="F40" s="4"/>
      <c r="G40" s="4"/>
      <c r="H40" s="4"/>
      <c r="I40" s="4"/>
      <c r="J40" s="4"/>
      <c r="K40" s="4"/>
      <c r="L40" s="4"/>
      <c r="M40" s="4"/>
      <c r="N40" s="4"/>
      <c r="O40" s="4"/>
      <c r="P40" s="4"/>
      <c r="Q40" s="4"/>
    </row>
    <row r="41" spans="1:21" ht="73.5" hidden="1" customHeight="1" x14ac:dyDescent="0.2">
      <c r="A41" s="44" t="s">
        <v>3371</v>
      </c>
      <c r="B41" s="383" t="s">
        <v>3372</v>
      </c>
      <c r="C41" s="384"/>
      <c r="D41" s="4"/>
      <c r="E41" s="4"/>
      <c r="F41" s="4"/>
      <c r="G41" s="4"/>
      <c r="H41" s="4"/>
      <c r="I41" s="4"/>
      <c r="J41" s="4"/>
      <c r="K41" s="4"/>
      <c r="L41" s="4"/>
      <c r="M41" s="4"/>
      <c r="N41" s="4"/>
      <c r="O41" s="4"/>
      <c r="P41" s="4"/>
      <c r="Q41" s="4"/>
    </row>
    <row r="42" spans="1:21" ht="57.75" hidden="1" customHeight="1" x14ac:dyDescent="0.2">
      <c r="A42" s="44" t="s">
        <v>3373</v>
      </c>
      <c r="B42" s="383" t="s">
        <v>3374</v>
      </c>
      <c r="C42" s="384"/>
      <c r="D42" s="4"/>
      <c r="E42" s="4"/>
      <c r="F42" s="4"/>
      <c r="G42" s="4"/>
      <c r="H42" s="4"/>
      <c r="I42" s="4"/>
      <c r="J42" s="4"/>
      <c r="K42" s="4"/>
      <c r="L42" s="4"/>
      <c r="M42" s="4"/>
      <c r="N42" s="4"/>
      <c r="O42" s="4"/>
      <c r="P42" s="4"/>
      <c r="Q42" s="4"/>
    </row>
    <row r="43" spans="1:21" ht="84" hidden="1" customHeight="1" x14ac:dyDescent="0.2">
      <c r="A43" s="44" t="s">
        <v>3375</v>
      </c>
      <c r="B43" s="383" t="s">
        <v>3376</v>
      </c>
      <c r="C43" s="384"/>
      <c r="D43" s="4"/>
      <c r="E43" s="4"/>
      <c r="F43" s="4"/>
      <c r="G43" s="4"/>
      <c r="H43" s="4"/>
      <c r="I43" s="4"/>
      <c r="J43" s="4"/>
      <c r="K43" s="4"/>
      <c r="L43" s="4"/>
      <c r="M43" s="4"/>
      <c r="N43" s="4"/>
      <c r="O43" s="4"/>
      <c r="P43" s="4"/>
      <c r="Q43" s="4"/>
    </row>
    <row r="44" spans="1:21" ht="48" hidden="1" customHeight="1" x14ac:dyDescent="0.2">
      <c r="A44" s="44" t="s">
        <v>3377</v>
      </c>
      <c r="B44" s="383" t="s">
        <v>3378</v>
      </c>
      <c r="C44" s="384"/>
      <c r="D44" s="4"/>
      <c r="E44" s="4"/>
      <c r="F44" s="4"/>
      <c r="G44" s="4"/>
      <c r="H44" s="4"/>
      <c r="I44" s="4"/>
      <c r="J44" s="4"/>
      <c r="K44" s="4"/>
      <c r="L44" s="4"/>
      <c r="M44" s="4"/>
      <c r="N44" s="4"/>
      <c r="O44" s="4"/>
      <c r="P44" s="4"/>
      <c r="Q44" s="4"/>
    </row>
    <row r="45" spans="1:21" ht="57" hidden="1" customHeight="1" x14ac:dyDescent="0.2">
      <c r="A45" s="44" t="s">
        <v>3379</v>
      </c>
      <c r="B45" s="383" t="s">
        <v>3380</v>
      </c>
      <c r="C45" s="384"/>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2" t="s">
        <v>3382</v>
      </c>
      <c r="C46" s="384"/>
      <c r="D46" s="42"/>
      <c r="E46" s="4"/>
      <c r="F46" s="4"/>
      <c r="G46" s="4"/>
      <c r="H46" s="4"/>
      <c r="I46" s="4"/>
      <c r="J46" s="4"/>
      <c r="K46" s="4"/>
      <c r="L46" s="4"/>
      <c r="M46" s="4"/>
      <c r="N46" s="4"/>
      <c r="O46" s="4"/>
      <c r="P46" s="4"/>
      <c r="Q46" s="4"/>
    </row>
    <row r="47" spans="1:21" ht="66" hidden="1" customHeight="1" x14ac:dyDescent="0.2">
      <c r="A47" s="50" t="s">
        <v>3383</v>
      </c>
      <c r="B47" s="393" t="s">
        <v>3384</v>
      </c>
      <c r="C47" s="393"/>
      <c r="D47" s="4"/>
      <c r="E47" s="4"/>
      <c r="F47" s="4"/>
      <c r="G47" s="4"/>
      <c r="H47" s="4"/>
      <c r="I47" s="4"/>
      <c r="J47" s="4"/>
      <c r="K47" s="4"/>
      <c r="L47" s="4"/>
      <c r="M47" s="4"/>
      <c r="N47" s="4"/>
      <c r="O47" s="4"/>
      <c r="P47" s="4"/>
      <c r="Q47" s="4"/>
    </row>
    <row r="48" spans="1:21" ht="123.75" customHeight="1" x14ac:dyDescent="0.2">
      <c r="A48" s="312" t="s">
        <v>3385</v>
      </c>
      <c r="B48" s="391" t="s">
        <v>3386</v>
      </c>
      <c r="C48" s="390"/>
      <c r="D48" s="4"/>
      <c r="E48" s="4"/>
      <c r="F48" s="4"/>
      <c r="G48" s="4"/>
      <c r="H48" s="4"/>
      <c r="I48" s="4"/>
      <c r="J48" s="4"/>
      <c r="K48" s="4"/>
      <c r="L48" s="4"/>
      <c r="M48" s="4"/>
      <c r="N48" s="4"/>
      <c r="O48" s="4"/>
      <c r="P48" s="4"/>
      <c r="Q48" s="4"/>
    </row>
    <row r="49" spans="1:17" s="306" customFormat="1" ht="34.5" customHeight="1" x14ac:dyDescent="0.2">
      <c r="A49" s="312" t="s">
        <v>3387</v>
      </c>
      <c r="B49" s="389" t="s">
        <v>3388</v>
      </c>
      <c r="C49" s="390"/>
      <c r="D49" s="4"/>
      <c r="E49" s="4"/>
      <c r="F49" s="4"/>
      <c r="G49" s="4"/>
      <c r="H49" s="4"/>
      <c r="I49" s="4"/>
      <c r="J49" s="4"/>
      <c r="K49" s="4"/>
      <c r="L49" s="4"/>
      <c r="M49" s="4"/>
      <c r="N49" s="4"/>
      <c r="O49" s="4"/>
      <c r="P49" s="4"/>
      <c r="Q49" s="4"/>
    </row>
    <row r="50" spans="1:17" s="313" customFormat="1" ht="34.5" customHeight="1" x14ac:dyDescent="0.2">
      <c r="A50" s="312" t="s">
        <v>3389</v>
      </c>
      <c r="B50" s="389" t="s">
        <v>3390</v>
      </c>
      <c r="C50" s="390"/>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2022-07-08T08:22:30Z</cp:lastPrinted>
  <dcterms:created xsi:type="dcterms:W3CDTF">2022-04-01T05:14:30Z</dcterms:created>
  <dcterms:modified xsi:type="dcterms:W3CDTF">2022-07-08T08:47:31Z</dcterms:modified>
</cp:coreProperties>
</file>